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t Royer\seafile\Terra_Forma\budget\"/>
    </mc:Choice>
  </mc:AlternateContent>
  <xr:revisionPtr revIDLastSave="0" documentId="13_ncr:1_{9449E844-AFF3-4BDD-8E9B-73B933B101E9}" xr6:coauthVersionLast="47" xr6:coauthVersionMax="47" xr10:uidLastSave="{00000000-0000-0000-0000-000000000000}"/>
  <bookViews>
    <workbookView xWindow="-120" yWindow="-120" windowWidth="29040" windowHeight="17640" activeTab="3" xr2:uid="{A3948546-8CCC-469B-9181-9F2E48E254D6}"/>
  </bookViews>
  <sheets>
    <sheet name="Initial" sheetId="1" r:id="rId1"/>
    <sheet name="prop_janv21" sheetId="4" r:id="rId2"/>
    <sheet name="prop_janv22_par_Labo" sheetId="5" r:id="rId3"/>
    <sheet name="bilan_et_prop_avr2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0" i="6" l="1"/>
  <c r="K10" i="6"/>
  <c r="Q8" i="6"/>
  <c r="Q10" i="6" s="1"/>
  <c r="L8" i="6"/>
  <c r="L10" i="6" s="1"/>
  <c r="M8" i="6"/>
  <c r="M10" i="6" s="1"/>
  <c r="N8" i="6"/>
  <c r="N10" i="6" s="1"/>
  <c r="O8" i="6"/>
  <c r="O10" i="6" s="1"/>
  <c r="P8" i="6"/>
  <c r="P10" i="6" s="1"/>
  <c r="R8" i="6"/>
  <c r="R10" i="6" s="1"/>
  <c r="S8" i="6"/>
  <c r="T8" i="6"/>
  <c r="T10" i="6" s="1"/>
  <c r="U8" i="6"/>
  <c r="U10" i="6" s="1"/>
  <c r="V8" i="6"/>
  <c r="V10" i="6" s="1"/>
  <c r="W8" i="6"/>
  <c r="W10" i="6" s="1"/>
  <c r="X8" i="6"/>
  <c r="X10" i="6" s="1"/>
  <c r="Y8" i="6"/>
  <c r="Y10" i="6" s="1"/>
  <c r="Z8" i="6"/>
  <c r="Z10" i="6" s="1"/>
  <c r="K8" i="6"/>
  <c r="B14" i="6"/>
  <c r="B15" i="6" s="1"/>
  <c r="D14" i="6"/>
  <c r="D15" i="6" s="1"/>
  <c r="F14" i="6"/>
  <c r="F15" i="6" s="1"/>
  <c r="B29" i="6"/>
  <c r="B30" i="6" s="1"/>
  <c r="D29" i="6"/>
  <c r="D30" i="6" s="1"/>
  <c r="F29" i="6"/>
  <c r="F30" i="6" s="1"/>
  <c r="B44" i="6"/>
  <c r="B45" i="6" s="1"/>
  <c r="D44" i="6"/>
  <c r="D45" i="6" s="1"/>
  <c r="F44" i="6"/>
  <c r="F45" i="6" s="1"/>
  <c r="P32" i="5"/>
  <c r="H42" i="4"/>
  <c r="H40" i="4"/>
  <c r="H26" i="4"/>
  <c r="H12" i="4"/>
  <c r="P28" i="5"/>
  <c r="P21" i="5"/>
  <c r="P13" i="5"/>
  <c r="P6" i="5"/>
  <c r="N28" i="5"/>
  <c r="N27" i="5"/>
  <c r="N26" i="5"/>
  <c r="M28" i="5"/>
  <c r="M27" i="5"/>
  <c r="M26" i="5"/>
  <c r="N21" i="5"/>
  <c r="N20" i="5"/>
  <c r="N19" i="5"/>
  <c r="M21" i="5"/>
  <c r="M20" i="5"/>
  <c r="M19" i="5"/>
  <c r="N13" i="5"/>
  <c r="N12" i="5"/>
  <c r="N11" i="5"/>
  <c r="M13" i="5"/>
  <c r="M12" i="5"/>
  <c r="M11" i="5"/>
  <c r="N6" i="5"/>
  <c r="N5" i="5"/>
  <c r="N4" i="5"/>
  <c r="M6" i="5"/>
  <c r="M5" i="5"/>
  <c r="M4" i="5"/>
  <c r="H43" i="5"/>
  <c r="H44" i="5" s="1"/>
  <c r="F43" i="5"/>
  <c r="F44" i="5" s="1"/>
  <c r="D43" i="5"/>
  <c r="D44" i="5" s="1"/>
  <c r="H28" i="5"/>
  <c r="H29" i="5" s="1"/>
  <c r="F28" i="5"/>
  <c r="F29" i="5" s="1"/>
  <c r="D28" i="5"/>
  <c r="D29" i="5" s="1"/>
  <c r="F13" i="4"/>
  <c r="F13" i="5"/>
  <c r="F14" i="5" s="1"/>
  <c r="H13" i="5"/>
  <c r="H14" i="5" s="1"/>
  <c r="D13" i="5"/>
  <c r="D14" i="5" s="1"/>
  <c r="F41" i="4" l="1"/>
  <c r="F40" i="4"/>
  <c r="E40" i="4"/>
  <c r="E41" i="4" s="1"/>
  <c r="D40" i="4"/>
  <c r="D41" i="4" s="1"/>
  <c r="F27" i="4"/>
  <c r="F26" i="4"/>
  <c r="E26" i="4"/>
  <c r="E27" i="4" s="1"/>
  <c r="D26" i="4"/>
  <c r="D27" i="4" s="1"/>
  <c r="F12" i="4"/>
  <c r="E12" i="4"/>
  <c r="E13" i="4" s="1"/>
  <c r="D12" i="4"/>
  <c r="D13" i="4" s="1"/>
  <c r="S33" i="1" l="1"/>
  <c r="Z10" i="1"/>
  <c r="Z15" i="1"/>
  <c r="F11" i="1"/>
  <c r="E11" i="1"/>
  <c r="D11" i="1"/>
  <c r="F16" i="1"/>
  <c r="E16" i="1"/>
  <c r="D16" i="1"/>
  <c r="E20" i="1"/>
  <c r="F20" i="1"/>
  <c r="D20" i="1"/>
  <c r="C16" i="1" l="1"/>
  <c r="C11" i="1"/>
  <c r="C20" i="1"/>
</calcChain>
</file>

<file path=xl/sharedStrings.xml><?xml version="1.0" encoding="utf-8"?>
<sst xmlns="http://schemas.openxmlformats.org/spreadsheetml/2006/main" count="233" uniqueCount="58">
  <si>
    <t>N</t>
  </si>
  <si>
    <t>N+1</t>
  </si>
  <si>
    <t>N+2</t>
  </si>
  <si>
    <t>N+3</t>
  </si>
  <si>
    <t>N+4</t>
  </si>
  <si>
    <t>N+5</t>
  </si>
  <si>
    <t>N+6</t>
  </si>
  <si>
    <t>N+7</t>
  </si>
  <si>
    <t>S1</t>
  </si>
  <si>
    <t>S2</t>
  </si>
  <si>
    <t>LPC</t>
  </si>
  <si>
    <t>IRISA</t>
  </si>
  <si>
    <t>WP3.1</t>
  </si>
  <si>
    <t>IRIT</t>
  </si>
  <si>
    <t>Equipement</t>
  </si>
  <si>
    <t>Presta</t>
  </si>
  <si>
    <t>Fonctionnement</t>
  </si>
  <si>
    <t>WP3.2</t>
  </si>
  <si>
    <t>LIG</t>
  </si>
  <si>
    <t>WP3.3</t>
  </si>
  <si>
    <t>Total</t>
  </si>
  <si>
    <t>T0</t>
  </si>
  <si>
    <t>T1</t>
  </si>
  <si>
    <t>T2</t>
  </si>
  <si>
    <t>T3</t>
  </si>
  <si>
    <t>T0: déploiement de capteurs existant avec retour d'expérience pour établir un CCTP en accord avec les besoins des communautés</t>
  </si>
  <si>
    <t>T1: réalisation d'un prototype "artisanal" (fait en labo; qui peut être une version augmenté du capteur existant) pour enrichir le CCTP</t>
  </si>
  <si>
    <t>T2: test TEST_0 in-situ et labo pour le prototype</t>
  </si>
  <si>
    <t>T3: étude de la réalisation du prototype via un AAP et sélection de l'entreprise</t>
  </si>
  <si>
    <t>T4: réalisation d'un prototype conformes aux normes par l'entreprise (également appelé phase de prototypage)</t>
  </si>
  <si>
    <t>T5: test TEST_1 in situ pour valider les recettes par les partenaires</t>
  </si>
  <si>
    <t>T6: duplication après validation</t>
  </si>
  <si>
    <t>T7: co-déploiement opérationnel à partir de cette date</t>
  </si>
  <si>
    <t>T4</t>
  </si>
  <si>
    <t>T5</t>
  </si>
  <si>
    <t>T6</t>
  </si>
  <si>
    <t>T7</t>
  </si>
  <si>
    <t>A</t>
  </si>
  <si>
    <t>B</t>
  </si>
  <si>
    <t>C</t>
  </si>
  <si>
    <t>Fonct</t>
  </si>
  <si>
    <t>Réalisation proto plus évolués (avec industriel si &gt;4k€, sinon récup. sur fonctionnement)</t>
  </si>
  <si>
    <t>4 missions de 500€ sur sites + petits équipements</t>
  </si>
  <si>
    <t>Equipt</t>
  </si>
  <si>
    <t>15 nœuds SoLo (si dispo) + kits Kinetic ?</t>
  </si>
  <si>
    <t>TOTAL</t>
  </si>
  <si>
    <t>% sur prévu</t>
  </si>
  <si>
    <t>4 missions de 500€ sur sites + petits équipements/protos</t>
  </si>
  <si>
    <t>Font</t>
  </si>
  <si>
    <t>BUDGETS ALLOUES</t>
  </si>
  <si>
    <t>Alloué</t>
  </si>
  <si>
    <t>Dépensé</t>
  </si>
  <si>
    <t>PRESTA</t>
  </si>
  <si>
    <t>EQUIPEMENT</t>
  </si>
  <si>
    <t>Reliquat</t>
  </si>
  <si>
    <t>Alloué +reliquat</t>
  </si>
  <si>
    <t>FONCTIONNEMENT/MISSION</t>
  </si>
  <si>
    <t>en k€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</si>
</sst>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6" fillId="0" borderId="0" xfId="0" applyFont="1"/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/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0" fillId="0" borderId="22" xfId="0" applyBorder="1"/>
    <xf numFmtId="0" fontId="0" fillId="0" borderId="27" xfId="0" applyBorder="1"/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9" fontId="0" fillId="0" borderId="22" xfId="1" applyFont="1" applyBorder="1"/>
    <xf numFmtId="9" fontId="0" fillId="0" borderId="27" xfId="1" applyFont="1" applyBorder="1"/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2" xfId="0" applyBorder="1"/>
    <xf numFmtId="0" fontId="0" fillId="0" borderId="2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vertical="center"/>
    </xf>
    <xf numFmtId="164" fontId="11" fillId="0" borderId="6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23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11" fillId="0" borderId="24" xfId="0" applyNumberFormat="1" applyFont="1" applyBorder="1" applyAlignment="1">
      <alignment vertical="center"/>
    </xf>
    <xf numFmtId="164" fontId="11" fillId="0" borderId="23" xfId="0" applyNumberFormat="1" applyFont="1" applyBorder="1" applyAlignment="1">
      <alignment vertical="center"/>
    </xf>
    <xf numFmtId="164" fontId="11" fillId="0" borderId="26" xfId="0" applyNumberFormat="1" applyFont="1" applyBorder="1" applyAlignment="1">
      <alignment horizontal="center" vertical="center"/>
    </xf>
    <xf numFmtId="164" fontId="11" fillId="0" borderId="27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horizontal="center" vertical="center"/>
    </xf>
    <xf numFmtId="164" fontId="11" fillId="0" borderId="25" xfId="0" applyNumberFormat="1" applyFont="1" applyBorder="1" applyAlignment="1">
      <alignment vertical="center"/>
    </xf>
    <xf numFmtId="164" fontId="11" fillId="0" borderId="27" xfId="0" applyNumberFormat="1" applyFont="1" applyBorder="1" applyAlignment="1">
      <alignment vertical="center"/>
    </xf>
    <xf numFmtId="164" fontId="12" fillId="11" borderId="2" xfId="0" applyNumberFormat="1" applyFont="1" applyFill="1" applyBorder="1" applyAlignment="1">
      <alignment horizontal="center" vertical="center"/>
    </xf>
    <xf numFmtId="164" fontId="12" fillId="11" borderId="23" xfId="0" applyNumberFormat="1" applyFont="1" applyFill="1" applyBorder="1" applyAlignment="1">
      <alignment horizontal="center" vertical="center"/>
    </xf>
    <xf numFmtId="164" fontId="12" fillId="11" borderId="0" xfId="0" applyNumberFormat="1" applyFont="1" applyFill="1" applyAlignment="1">
      <alignment horizontal="center" vertical="center"/>
    </xf>
    <xf numFmtId="164" fontId="12" fillId="11" borderId="24" xfId="0" applyNumberFormat="1" applyFont="1" applyFill="1" applyBorder="1" applyAlignment="1">
      <alignment horizontal="center" vertical="center"/>
    </xf>
    <xf numFmtId="164" fontId="12" fillId="11" borderId="24" xfId="0" applyNumberFormat="1" applyFont="1" applyFill="1" applyBorder="1" applyAlignment="1">
      <alignment vertical="center"/>
    </xf>
    <xf numFmtId="164" fontId="12" fillId="11" borderId="23" xfId="0" applyNumberFormat="1" applyFont="1" applyFill="1" applyBorder="1" applyAlignment="1">
      <alignment vertical="center"/>
    </xf>
    <xf numFmtId="164" fontId="12" fillId="9" borderId="5" xfId="0" applyNumberFormat="1" applyFont="1" applyFill="1" applyBorder="1" applyAlignment="1">
      <alignment horizontal="center" vertical="center"/>
    </xf>
    <xf numFmtId="164" fontId="12" fillId="9" borderId="6" xfId="0" applyNumberFormat="1" applyFont="1" applyFill="1" applyBorder="1" applyAlignment="1">
      <alignment horizontal="center" vertical="center"/>
    </xf>
    <xf numFmtId="164" fontId="12" fillId="9" borderId="7" xfId="0" applyNumberFormat="1" applyFont="1" applyFill="1" applyBorder="1" applyAlignment="1">
      <alignment horizontal="center" vertical="center"/>
    </xf>
    <xf numFmtId="164" fontId="12" fillId="9" borderId="4" xfId="0" applyNumberFormat="1" applyFont="1" applyFill="1" applyBorder="1" applyAlignment="1">
      <alignment horizontal="center" vertical="center"/>
    </xf>
    <xf numFmtId="164" fontId="12" fillId="9" borderId="4" xfId="0" applyNumberFormat="1" applyFont="1" applyFill="1" applyBorder="1" applyAlignment="1">
      <alignment vertical="center"/>
    </xf>
    <xf numFmtId="164" fontId="12" fillId="9" borderId="6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0" borderId="26" xfId="1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71662-B75E-4ACB-A225-47D897E77137}">
  <dimension ref="B4:Z33"/>
  <sheetViews>
    <sheetView workbookViewId="0">
      <selection activeCell="D40" sqref="D40"/>
    </sheetView>
  </sheetViews>
  <sheetFormatPr baseColWidth="10" defaultRowHeight="15" x14ac:dyDescent="0.25"/>
  <cols>
    <col min="2" max="2" width="6.5703125" bestFit="1" customWidth="1"/>
    <col min="3" max="3" width="5.5703125" bestFit="1" customWidth="1"/>
    <col min="4" max="4" width="11.85546875" bestFit="1" customWidth="1"/>
    <col min="6" max="6" width="15.7109375" bestFit="1" customWidth="1"/>
    <col min="7" max="7" width="15.7109375" customWidth="1"/>
    <col min="8" max="8" width="9.42578125" customWidth="1"/>
    <col min="9" max="25" width="8.7109375" customWidth="1"/>
    <col min="26" max="26" width="4" bestFit="1" customWidth="1"/>
  </cols>
  <sheetData>
    <row r="4" spans="2:26" x14ac:dyDescent="0.25">
      <c r="I4" s="139">
        <v>2022</v>
      </c>
      <c r="J4" s="140"/>
      <c r="K4" s="139">
        <v>2023</v>
      </c>
      <c r="L4" s="140"/>
      <c r="M4" s="139">
        <v>2024</v>
      </c>
      <c r="N4" s="140"/>
      <c r="O4" s="33"/>
      <c r="P4" s="139">
        <v>2025</v>
      </c>
      <c r="Q4" s="140"/>
      <c r="R4" s="139">
        <v>2026</v>
      </c>
      <c r="S4" s="140"/>
      <c r="T4" s="139">
        <v>2027</v>
      </c>
      <c r="U4" s="140"/>
      <c r="V4" s="139">
        <v>2028</v>
      </c>
      <c r="W4" s="140"/>
      <c r="X4" s="139">
        <v>2029</v>
      </c>
      <c r="Y4" s="140"/>
    </row>
    <row r="5" spans="2:26" x14ac:dyDescent="0.25">
      <c r="I5" s="141" t="s">
        <v>0</v>
      </c>
      <c r="J5" s="142"/>
      <c r="K5" s="141" t="s">
        <v>1</v>
      </c>
      <c r="L5" s="142"/>
      <c r="M5" s="141" t="s">
        <v>2</v>
      </c>
      <c r="N5" s="142"/>
      <c r="P5" s="141" t="s">
        <v>3</v>
      </c>
      <c r="Q5" s="142"/>
      <c r="R5" s="141" t="s">
        <v>4</v>
      </c>
      <c r="S5" s="142"/>
      <c r="T5" s="141" t="s">
        <v>5</v>
      </c>
      <c r="U5" s="142"/>
      <c r="V5" s="141" t="s">
        <v>6</v>
      </c>
      <c r="W5" s="142"/>
      <c r="X5" s="141" t="s">
        <v>7</v>
      </c>
      <c r="Y5" s="142"/>
    </row>
    <row r="6" spans="2:26" s="1" customFormat="1" ht="15.75" thickBot="1" x14ac:dyDescent="0.3">
      <c r="D6" s="3" t="s">
        <v>14</v>
      </c>
      <c r="E6" s="3" t="s">
        <v>15</v>
      </c>
      <c r="F6" s="3" t="s">
        <v>16</v>
      </c>
      <c r="G6" s="3"/>
      <c r="H6" s="3"/>
      <c r="I6" s="4" t="s">
        <v>8</v>
      </c>
      <c r="J6" s="4" t="s">
        <v>9</v>
      </c>
      <c r="K6" s="4" t="s">
        <v>8</v>
      </c>
      <c r="L6" s="4" t="s">
        <v>9</v>
      </c>
      <c r="M6" s="4" t="s">
        <v>8</v>
      </c>
      <c r="N6" s="4" t="s">
        <v>9</v>
      </c>
      <c r="O6" s="4"/>
      <c r="P6" s="4" t="s">
        <v>8</v>
      </c>
      <c r="Q6" s="4" t="s">
        <v>9</v>
      </c>
      <c r="R6" s="4" t="s">
        <v>8</v>
      </c>
      <c r="S6" s="4" t="s">
        <v>9</v>
      </c>
      <c r="T6" s="4" t="s">
        <v>8</v>
      </c>
      <c r="U6" s="4" t="s">
        <v>9</v>
      </c>
      <c r="V6" s="4" t="s">
        <v>8</v>
      </c>
      <c r="W6" s="4" t="s">
        <v>9</v>
      </c>
      <c r="X6" s="4" t="s">
        <v>8</v>
      </c>
      <c r="Y6" s="4" t="s">
        <v>9</v>
      </c>
    </row>
    <row r="7" spans="2:26" s="3" customFormat="1" ht="15.75" thickBot="1" x14ac:dyDescent="0.3">
      <c r="D7" s="3" t="s">
        <v>38</v>
      </c>
      <c r="E7" s="3" t="s">
        <v>39</v>
      </c>
      <c r="F7" s="3" t="s">
        <v>37</v>
      </c>
      <c r="I7" s="14" t="s">
        <v>21</v>
      </c>
      <c r="J7" s="155" t="s">
        <v>22</v>
      </c>
      <c r="K7" s="156"/>
      <c r="L7" s="15" t="s">
        <v>23</v>
      </c>
      <c r="M7" s="157" t="s">
        <v>24</v>
      </c>
      <c r="N7" s="158"/>
      <c r="P7" s="159" t="s">
        <v>33</v>
      </c>
      <c r="Q7" s="160"/>
      <c r="R7" s="16" t="s">
        <v>34</v>
      </c>
      <c r="S7" s="159" t="s">
        <v>33</v>
      </c>
      <c r="T7" s="160"/>
      <c r="U7" s="16" t="s">
        <v>34</v>
      </c>
      <c r="V7" s="17" t="s">
        <v>35</v>
      </c>
      <c r="W7" s="149" t="s">
        <v>36</v>
      </c>
      <c r="X7" s="150"/>
      <c r="Y7" s="151"/>
    </row>
    <row r="8" spans="2:26" s="3" customFormat="1" ht="15.75" thickBot="1" x14ac:dyDescent="0.3">
      <c r="I8" s="23"/>
      <c r="J8" s="18"/>
      <c r="K8" s="18"/>
      <c r="L8" s="18"/>
      <c r="M8" s="18"/>
      <c r="N8" s="24"/>
      <c r="P8" s="152" t="s">
        <v>22</v>
      </c>
      <c r="Q8" s="153"/>
      <c r="R8" s="153"/>
      <c r="S8" s="153"/>
      <c r="T8" s="153"/>
      <c r="U8" s="154"/>
      <c r="V8" s="21"/>
      <c r="W8" s="18"/>
      <c r="X8" s="18"/>
      <c r="Y8" s="24"/>
    </row>
    <row r="9" spans="2:26" x14ac:dyDescent="0.25">
      <c r="B9" t="s">
        <v>12</v>
      </c>
      <c r="C9" t="s">
        <v>10</v>
      </c>
      <c r="D9">
        <v>270</v>
      </c>
      <c r="E9">
        <v>20</v>
      </c>
      <c r="F9">
        <v>10</v>
      </c>
      <c r="H9" t="s">
        <v>37</v>
      </c>
      <c r="I9" s="25"/>
      <c r="J9" s="19"/>
      <c r="K9" s="19"/>
      <c r="L9" s="19"/>
      <c r="M9" s="19"/>
      <c r="N9" s="35"/>
      <c r="O9" s="1"/>
      <c r="P9" s="34"/>
      <c r="Q9" s="22"/>
      <c r="R9" s="22"/>
      <c r="S9" s="22"/>
      <c r="T9" s="22"/>
      <c r="U9" s="22"/>
      <c r="V9" s="19"/>
      <c r="W9" s="19"/>
      <c r="X9" s="20"/>
      <c r="Y9" s="26"/>
    </row>
    <row r="10" spans="2:26" x14ac:dyDescent="0.25">
      <c r="C10" t="s">
        <v>11</v>
      </c>
      <c r="D10">
        <v>70</v>
      </c>
      <c r="E10">
        <v>0</v>
      </c>
      <c r="F10">
        <v>10</v>
      </c>
      <c r="H10" t="s">
        <v>38</v>
      </c>
      <c r="I10" s="25">
        <v>30</v>
      </c>
      <c r="J10" s="143">
        <v>50</v>
      </c>
      <c r="K10" s="144"/>
      <c r="L10" s="19"/>
      <c r="M10" s="19"/>
      <c r="N10" s="35"/>
      <c r="O10" s="1"/>
      <c r="P10" s="147">
        <v>150</v>
      </c>
      <c r="Q10" s="148"/>
      <c r="R10" s="19"/>
      <c r="S10" s="148">
        <v>50</v>
      </c>
      <c r="T10" s="148"/>
      <c r="U10" s="19"/>
      <c r="V10" s="19">
        <v>60</v>
      </c>
      <c r="W10" s="19"/>
      <c r="X10" s="20"/>
      <c r="Y10" s="26"/>
      <c r="Z10">
        <f>SUM(I10:Y10)</f>
        <v>340</v>
      </c>
    </row>
    <row r="11" spans="2:26" x14ac:dyDescent="0.25">
      <c r="B11" s="2" t="s">
        <v>20</v>
      </c>
      <c r="C11" s="13">
        <f>SUM(D11:F11)</f>
        <v>380</v>
      </c>
      <c r="D11" s="2">
        <f>SUM(D9:D10)</f>
        <v>340</v>
      </c>
      <c r="E11" s="2">
        <f t="shared" ref="E11" si="0">SUM(E9:E10)</f>
        <v>20</v>
      </c>
      <c r="F11" s="2">
        <f t="shared" ref="F11" si="1">SUM(F9:F10)</f>
        <v>20</v>
      </c>
      <c r="G11" s="2"/>
      <c r="H11" s="2" t="s">
        <v>39</v>
      </c>
      <c r="I11" s="25"/>
      <c r="J11" s="143"/>
      <c r="K11" s="144"/>
      <c r="L11" s="19"/>
      <c r="M11" s="19"/>
      <c r="N11" s="35"/>
      <c r="O11" s="1"/>
      <c r="P11" s="147"/>
      <c r="Q11" s="148"/>
      <c r="R11" s="19"/>
      <c r="S11" s="148"/>
      <c r="T11" s="148"/>
      <c r="U11" s="19"/>
      <c r="V11" s="19"/>
      <c r="W11" s="19"/>
      <c r="X11" s="20"/>
      <c r="Y11" s="26"/>
    </row>
    <row r="12" spans="2:26" x14ac:dyDescent="0.25">
      <c r="B12" s="2"/>
      <c r="C12" s="13"/>
      <c r="D12" s="2"/>
      <c r="E12" s="2"/>
      <c r="F12" s="2"/>
      <c r="G12" s="2"/>
      <c r="H12" s="2"/>
      <c r="I12" s="25"/>
      <c r="J12" s="31"/>
      <c r="K12" s="32"/>
      <c r="L12" s="19"/>
      <c r="M12" s="19"/>
      <c r="N12" s="35"/>
      <c r="O12" s="1"/>
      <c r="P12" s="25"/>
      <c r="Q12" s="19"/>
      <c r="R12" s="19"/>
      <c r="S12" s="19"/>
      <c r="T12" s="19"/>
      <c r="U12" s="19"/>
      <c r="V12" s="19"/>
      <c r="W12" s="19"/>
      <c r="X12" s="20"/>
      <c r="Y12" s="26"/>
    </row>
    <row r="13" spans="2:26" x14ac:dyDescent="0.25">
      <c r="I13" s="25"/>
      <c r="J13" s="19"/>
      <c r="K13" s="19"/>
      <c r="L13" s="19"/>
      <c r="M13" s="19"/>
      <c r="N13" s="35"/>
      <c r="O13" s="1"/>
      <c r="P13" s="25"/>
      <c r="Q13" s="19"/>
      <c r="R13" s="19"/>
      <c r="S13" s="19"/>
      <c r="T13" s="19"/>
      <c r="U13" s="19"/>
      <c r="V13" s="19"/>
      <c r="W13" s="19"/>
      <c r="X13" s="20"/>
      <c r="Y13" s="26"/>
    </row>
    <row r="14" spans="2:26" x14ac:dyDescent="0.25">
      <c r="B14" t="s">
        <v>17</v>
      </c>
      <c r="C14" t="s">
        <v>13</v>
      </c>
      <c r="D14">
        <v>270</v>
      </c>
      <c r="E14">
        <v>15</v>
      </c>
      <c r="F14">
        <v>10</v>
      </c>
      <c r="H14" t="s">
        <v>37</v>
      </c>
      <c r="I14" s="25"/>
      <c r="J14" s="19"/>
      <c r="K14" s="19"/>
      <c r="L14" s="19"/>
      <c r="M14" s="19"/>
      <c r="N14" s="35"/>
      <c r="O14" s="1"/>
      <c r="P14" s="25"/>
      <c r="Q14" s="19"/>
      <c r="R14" s="19"/>
      <c r="S14" s="19"/>
      <c r="T14" s="19"/>
      <c r="U14" s="19"/>
      <c r="V14" s="19"/>
      <c r="W14" s="19"/>
      <c r="X14" s="20"/>
      <c r="Y14" s="26"/>
    </row>
    <row r="15" spans="2:26" x14ac:dyDescent="0.25">
      <c r="C15" t="s">
        <v>11</v>
      </c>
      <c r="D15">
        <v>50</v>
      </c>
      <c r="E15">
        <v>15</v>
      </c>
      <c r="F15">
        <v>10</v>
      </c>
      <c r="H15" t="s">
        <v>38</v>
      </c>
      <c r="I15" s="25">
        <v>30</v>
      </c>
      <c r="J15" s="143">
        <v>20</v>
      </c>
      <c r="K15" s="144"/>
      <c r="L15" s="19"/>
      <c r="M15" s="143">
        <v>20</v>
      </c>
      <c r="N15" s="145"/>
      <c r="O15" s="1"/>
      <c r="P15" s="146">
        <v>50</v>
      </c>
      <c r="Q15" s="144"/>
      <c r="R15" s="19"/>
      <c r="S15" s="143">
        <v>20</v>
      </c>
      <c r="T15" s="144"/>
      <c r="U15" s="19"/>
      <c r="V15" s="19">
        <v>180</v>
      </c>
      <c r="W15" s="19"/>
      <c r="X15" s="20"/>
      <c r="Y15" s="26"/>
      <c r="Z15">
        <f>SUM(I15:Y15)</f>
        <v>320</v>
      </c>
    </row>
    <row r="16" spans="2:26" x14ac:dyDescent="0.25">
      <c r="B16" s="2" t="s">
        <v>20</v>
      </c>
      <c r="C16" s="13">
        <f>SUM(D16:F16)</f>
        <v>370</v>
      </c>
      <c r="D16" s="2">
        <f>SUM(D14:D15)</f>
        <v>320</v>
      </c>
      <c r="E16" s="2">
        <f t="shared" ref="E16" si="2">SUM(E14:E15)</f>
        <v>30</v>
      </c>
      <c r="F16" s="2">
        <f t="shared" ref="F16" si="3">SUM(F14:F15)</f>
        <v>20</v>
      </c>
      <c r="G16" s="2"/>
      <c r="H16" s="2" t="s">
        <v>39</v>
      </c>
      <c r="I16" s="25"/>
      <c r="J16" s="143"/>
      <c r="K16" s="144"/>
      <c r="L16" s="19"/>
      <c r="M16" s="143"/>
      <c r="N16" s="145"/>
      <c r="O16" s="1"/>
      <c r="P16" s="146"/>
      <c r="Q16" s="144"/>
      <c r="R16" s="19"/>
      <c r="S16" s="143"/>
      <c r="T16" s="144"/>
      <c r="U16" s="19"/>
      <c r="V16" s="19"/>
      <c r="W16" s="19"/>
      <c r="X16" s="20"/>
      <c r="Y16" s="26"/>
    </row>
    <row r="17" spans="2:25" x14ac:dyDescent="0.25">
      <c r="I17" s="25"/>
      <c r="J17" s="19"/>
      <c r="K17" s="19"/>
      <c r="L17" s="19"/>
      <c r="M17" s="19"/>
      <c r="N17" s="35"/>
      <c r="O17" s="1"/>
      <c r="P17" s="25"/>
      <c r="Q17" s="19"/>
      <c r="R17" s="19"/>
      <c r="S17" s="19"/>
      <c r="T17" s="19"/>
      <c r="U17" s="19"/>
      <c r="V17" s="19"/>
      <c r="W17" s="19"/>
      <c r="X17" s="20"/>
      <c r="Y17" s="26"/>
    </row>
    <row r="18" spans="2:25" x14ac:dyDescent="0.25">
      <c r="B18" t="s">
        <v>19</v>
      </c>
      <c r="C18" t="s">
        <v>10</v>
      </c>
      <c r="D18">
        <v>30</v>
      </c>
      <c r="E18">
        <v>10</v>
      </c>
      <c r="F18">
        <v>10</v>
      </c>
      <c r="H18" t="s">
        <v>37</v>
      </c>
      <c r="I18" s="25"/>
      <c r="J18" s="19"/>
      <c r="K18" s="19"/>
      <c r="L18" s="19"/>
      <c r="M18" s="19"/>
      <c r="N18" s="35"/>
      <c r="O18" s="1"/>
      <c r="P18" s="25"/>
      <c r="Q18" s="19"/>
      <c r="R18" s="19"/>
      <c r="S18" s="19"/>
      <c r="T18" s="19"/>
      <c r="U18" s="19"/>
      <c r="V18" s="19"/>
      <c r="W18" s="19"/>
      <c r="X18" s="20"/>
      <c r="Y18" s="26"/>
    </row>
    <row r="19" spans="2:25" x14ac:dyDescent="0.25">
      <c r="C19" t="s">
        <v>18</v>
      </c>
      <c r="D19">
        <v>20</v>
      </c>
      <c r="E19">
        <v>0</v>
      </c>
      <c r="F19">
        <v>10</v>
      </c>
      <c r="H19" t="s">
        <v>38</v>
      </c>
      <c r="I19" s="25"/>
      <c r="J19" s="19"/>
      <c r="K19" s="19"/>
      <c r="L19" s="19"/>
      <c r="M19" s="19"/>
      <c r="N19" s="35"/>
      <c r="O19" s="1"/>
      <c r="P19" s="25"/>
      <c r="Q19" s="19"/>
      <c r="R19" s="19"/>
      <c r="S19" s="19"/>
      <c r="T19" s="19"/>
      <c r="U19" s="19"/>
      <c r="V19" s="19"/>
      <c r="W19" s="19"/>
      <c r="X19" s="20"/>
      <c r="Y19" s="26"/>
    </row>
    <row r="20" spans="2:25" ht="15.75" thickBot="1" x14ac:dyDescent="0.3">
      <c r="B20" s="2" t="s">
        <v>20</v>
      </c>
      <c r="C20" s="13">
        <f>SUM(D20:F20)</f>
        <v>80</v>
      </c>
      <c r="D20" s="2">
        <f>SUM(D18:D19)</f>
        <v>50</v>
      </c>
      <c r="E20" s="2">
        <f t="shared" ref="E20:F20" si="4">SUM(E18:E19)</f>
        <v>10</v>
      </c>
      <c r="F20" s="2">
        <f t="shared" si="4"/>
        <v>20</v>
      </c>
      <c r="G20" s="2"/>
      <c r="H20" s="2" t="s">
        <v>39</v>
      </c>
      <c r="I20" s="27"/>
      <c r="J20" s="28"/>
      <c r="K20" s="28"/>
      <c r="L20" s="28"/>
      <c r="M20" s="28"/>
      <c r="N20" s="36"/>
      <c r="O20" s="1"/>
      <c r="P20" s="27"/>
      <c r="Q20" s="28"/>
      <c r="R20" s="28"/>
      <c r="S20" s="28"/>
      <c r="T20" s="28"/>
      <c r="U20" s="28"/>
      <c r="V20" s="28"/>
      <c r="W20" s="28"/>
      <c r="X20" s="29"/>
      <c r="Y20" s="30"/>
    </row>
    <row r="21" spans="2:25" x14ac:dyDescent="0.25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3" spans="2:25" x14ac:dyDescent="0.25">
      <c r="B23" s="5" t="s">
        <v>21</v>
      </c>
      <c r="C23" t="s">
        <v>25</v>
      </c>
    </row>
    <row r="24" spans="2:25" x14ac:dyDescent="0.25">
      <c r="B24" s="6" t="s">
        <v>22</v>
      </c>
      <c r="C24" t="s">
        <v>26</v>
      </c>
    </row>
    <row r="25" spans="2:25" x14ac:dyDescent="0.25">
      <c r="B25" s="7" t="s">
        <v>23</v>
      </c>
      <c r="C25" t="s">
        <v>27</v>
      </c>
    </row>
    <row r="26" spans="2:25" x14ac:dyDescent="0.25">
      <c r="B26" s="8" t="s">
        <v>24</v>
      </c>
      <c r="C26" t="s">
        <v>28</v>
      </c>
    </row>
    <row r="27" spans="2:25" x14ac:dyDescent="0.25">
      <c r="B27" s="9" t="s">
        <v>33</v>
      </c>
      <c r="C27" t="s">
        <v>29</v>
      </c>
    </row>
    <row r="28" spans="2:25" x14ac:dyDescent="0.25">
      <c r="B28" s="11" t="s">
        <v>34</v>
      </c>
      <c r="C28" t="s">
        <v>30</v>
      </c>
    </row>
    <row r="29" spans="2:25" x14ac:dyDescent="0.25">
      <c r="B29" s="10" t="s">
        <v>35</v>
      </c>
      <c r="C29" t="s">
        <v>31</v>
      </c>
    </row>
    <row r="30" spans="2:25" x14ac:dyDescent="0.25">
      <c r="B30" s="12" t="s">
        <v>36</v>
      </c>
      <c r="C30" t="s">
        <v>32</v>
      </c>
    </row>
    <row r="33" spans="19:19" x14ac:dyDescent="0.25">
      <c r="S33">
        <f>20/8</f>
        <v>2.5</v>
      </c>
    </row>
  </sheetData>
  <mergeCells count="36">
    <mergeCell ref="W7:Y7"/>
    <mergeCell ref="P11:Q11"/>
    <mergeCell ref="S11:T11"/>
    <mergeCell ref="J11:K11"/>
    <mergeCell ref="P8:U8"/>
    <mergeCell ref="J7:K7"/>
    <mergeCell ref="M7:N7"/>
    <mergeCell ref="P7:Q7"/>
    <mergeCell ref="S7:T7"/>
    <mergeCell ref="J16:K16"/>
    <mergeCell ref="M16:N16"/>
    <mergeCell ref="P16:Q16"/>
    <mergeCell ref="S16:T16"/>
    <mergeCell ref="J10:K10"/>
    <mergeCell ref="P10:Q10"/>
    <mergeCell ref="S10:T10"/>
    <mergeCell ref="J15:K15"/>
    <mergeCell ref="M15:N15"/>
    <mergeCell ref="P15:Q15"/>
    <mergeCell ref="S15:T15"/>
    <mergeCell ref="V4:W4"/>
    <mergeCell ref="X4:Y4"/>
    <mergeCell ref="I5:J5"/>
    <mergeCell ref="K5:L5"/>
    <mergeCell ref="M5:N5"/>
    <mergeCell ref="P5:Q5"/>
    <mergeCell ref="R5:S5"/>
    <mergeCell ref="T5:U5"/>
    <mergeCell ref="V5:W5"/>
    <mergeCell ref="X5:Y5"/>
    <mergeCell ref="I4:J4"/>
    <mergeCell ref="K4:L4"/>
    <mergeCell ref="M4:N4"/>
    <mergeCell ref="P4:Q4"/>
    <mergeCell ref="R4:S4"/>
    <mergeCell ref="T4:U4"/>
  </mergeCells>
  <phoneticPr fontId="5" type="noConversion"/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AD05-AC86-4403-A2AC-9D6CBAC9B300}">
  <dimension ref="C1:H42"/>
  <sheetViews>
    <sheetView topLeftCell="A3" zoomScale="85" zoomScaleNormal="85" workbookViewId="0">
      <selection activeCell="D40" sqref="D40"/>
    </sheetView>
  </sheetViews>
  <sheetFormatPr baseColWidth="10" defaultRowHeight="15" x14ac:dyDescent="0.25"/>
  <cols>
    <col min="3" max="3" width="11.42578125" style="37"/>
    <col min="7" max="7" width="84.85546875" bestFit="1" customWidth="1"/>
  </cols>
  <sheetData>
    <row r="1" spans="3:8" x14ac:dyDescent="0.25">
      <c r="C1" s="164" t="s">
        <v>12</v>
      </c>
      <c r="D1" s="164"/>
      <c r="E1" s="164"/>
      <c r="F1" s="164"/>
    </row>
    <row r="2" spans="3:8" ht="15.75" thickBot="1" x14ac:dyDescent="0.3">
      <c r="D2" s="1" t="s">
        <v>43</v>
      </c>
      <c r="E2" s="1" t="s">
        <v>40</v>
      </c>
      <c r="F2" s="1" t="s">
        <v>15</v>
      </c>
    </row>
    <row r="3" spans="3:8" x14ac:dyDescent="0.25">
      <c r="C3" s="161">
        <v>2022</v>
      </c>
      <c r="D3" s="38">
        <v>20</v>
      </c>
      <c r="E3" s="38"/>
      <c r="F3" s="39"/>
      <c r="G3" s="43" t="s">
        <v>44</v>
      </c>
    </row>
    <row r="4" spans="3:8" x14ac:dyDescent="0.25">
      <c r="C4" s="162"/>
      <c r="E4">
        <v>4</v>
      </c>
      <c r="F4" s="40"/>
      <c r="G4" s="44" t="s">
        <v>47</v>
      </c>
    </row>
    <row r="5" spans="3:8" ht="15.75" thickBot="1" x14ac:dyDescent="0.3">
      <c r="C5" s="163"/>
      <c r="D5" s="41"/>
      <c r="E5" s="41"/>
      <c r="F5" s="42">
        <v>0</v>
      </c>
      <c r="G5" s="45"/>
    </row>
    <row r="6" spans="3:8" x14ac:dyDescent="0.25">
      <c r="C6" s="161">
        <v>2023</v>
      </c>
      <c r="D6" s="38">
        <v>30</v>
      </c>
      <c r="E6" s="38"/>
      <c r="F6" s="39"/>
      <c r="G6" s="43" t="s">
        <v>41</v>
      </c>
    </row>
    <row r="7" spans="3:8" x14ac:dyDescent="0.25">
      <c r="C7" s="162"/>
      <c r="E7">
        <v>3</v>
      </c>
      <c r="F7" s="40"/>
      <c r="G7" s="44"/>
    </row>
    <row r="8" spans="3:8" ht="15.75" thickBot="1" x14ac:dyDescent="0.3">
      <c r="C8" s="163"/>
      <c r="D8" s="41"/>
      <c r="E8" s="41"/>
      <c r="F8" s="42">
        <v>0</v>
      </c>
      <c r="G8" s="45"/>
    </row>
    <row r="9" spans="3:8" x14ac:dyDescent="0.25">
      <c r="C9" s="161">
        <v>2024</v>
      </c>
      <c r="D9" s="38">
        <v>30</v>
      </c>
      <c r="E9" s="38"/>
      <c r="F9" s="39"/>
      <c r="G9" s="43" t="s">
        <v>41</v>
      </c>
    </row>
    <row r="10" spans="3:8" x14ac:dyDescent="0.25">
      <c r="C10" s="162"/>
      <c r="E10">
        <v>3</v>
      </c>
      <c r="F10" s="40"/>
      <c r="G10" s="44"/>
    </row>
    <row r="11" spans="3:8" ht="15.75" thickBot="1" x14ac:dyDescent="0.3">
      <c r="C11" s="163"/>
      <c r="D11" s="41"/>
      <c r="E11" s="41"/>
      <c r="F11" s="42">
        <v>0</v>
      </c>
      <c r="G11" s="45"/>
    </row>
    <row r="12" spans="3:8" x14ac:dyDescent="0.25">
      <c r="C12" s="46" t="s">
        <v>45</v>
      </c>
      <c r="D12" s="38">
        <f>SUM(D3:D11)</f>
        <v>80</v>
      </c>
      <c r="E12" s="38">
        <f t="shared" ref="E12:F12" si="0">SUM(E3:E11)</f>
        <v>10</v>
      </c>
      <c r="F12" s="39">
        <f t="shared" si="0"/>
        <v>0</v>
      </c>
      <c r="H12">
        <f>SUM(D12:F12)</f>
        <v>90</v>
      </c>
    </row>
    <row r="13" spans="3:8" ht="15.75" thickBot="1" x14ac:dyDescent="0.3">
      <c r="C13" s="47" t="s">
        <v>46</v>
      </c>
      <c r="D13" s="48">
        <f>D12/80</f>
        <v>1</v>
      </c>
      <c r="E13" s="48">
        <f>E12/20</f>
        <v>0.5</v>
      </c>
      <c r="F13" s="49">
        <f>F12/20</f>
        <v>0</v>
      </c>
    </row>
    <row r="14" spans="3:8" ht="8.25" customHeight="1" x14ac:dyDescent="0.25"/>
    <row r="15" spans="3:8" x14ac:dyDescent="0.25">
      <c r="C15" s="164" t="s">
        <v>17</v>
      </c>
      <c r="D15" s="164"/>
      <c r="E15" s="164"/>
      <c r="F15" s="164"/>
    </row>
    <row r="16" spans="3:8" ht="15.75" thickBot="1" x14ac:dyDescent="0.3">
      <c r="D16" s="1" t="s">
        <v>43</v>
      </c>
      <c r="E16" s="1" t="s">
        <v>40</v>
      </c>
      <c r="F16" s="1" t="s">
        <v>15</v>
      </c>
    </row>
    <row r="17" spans="3:8" x14ac:dyDescent="0.25">
      <c r="C17" s="161">
        <v>2022</v>
      </c>
      <c r="D17" s="38">
        <v>0</v>
      </c>
      <c r="E17" s="38"/>
      <c r="F17" s="39"/>
      <c r="G17" s="43"/>
    </row>
    <row r="18" spans="3:8" x14ac:dyDescent="0.25">
      <c r="C18" s="162"/>
      <c r="E18">
        <v>4</v>
      </c>
      <c r="F18" s="40"/>
      <c r="G18" s="44" t="s">
        <v>42</v>
      </c>
    </row>
    <row r="19" spans="3:8" ht="15.75" thickBot="1" x14ac:dyDescent="0.3">
      <c r="C19" s="163"/>
      <c r="D19" s="41"/>
      <c r="E19" s="41"/>
      <c r="F19" s="42">
        <v>0</v>
      </c>
      <c r="G19" s="45"/>
    </row>
    <row r="20" spans="3:8" x14ac:dyDescent="0.25">
      <c r="C20" s="161">
        <v>2023</v>
      </c>
      <c r="D20" s="38">
        <v>25</v>
      </c>
      <c r="E20" s="38"/>
      <c r="F20" s="39"/>
      <c r="G20" s="43" t="s">
        <v>41</v>
      </c>
    </row>
    <row r="21" spans="3:8" x14ac:dyDescent="0.25">
      <c r="C21" s="162"/>
      <c r="E21">
        <v>3</v>
      </c>
      <c r="F21" s="40"/>
      <c r="G21" s="44"/>
    </row>
    <row r="22" spans="3:8" ht="15.75" thickBot="1" x14ac:dyDescent="0.3">
      <c r="C22" s="163"/>
      <c r="D22" s="41"/>
      <c r="E22" s="41"/>
      <c r="F22" s="42">
        <v>0</v>
      </c>
      <c r="G22" s="45"/>
    </row>
    <row r="23" spans="3:8" x14ac:dyDescent="0.25">
      <c r="C23" s="161">
        <v>2024</v>
      </c>
      <c r="D23" s="38">
        <v>40</v>
      </c>
      <c r="E23" s="38"/>
      <c r="F23" s="39"/>
      <c r="G23" s="43" t="s">
        <v>41</v>
      </c>
    </row>
    <row r="24" spans="3:8" x14ac:dyDescent="0.25">
      <c r="C24" s="162"/>
      <c r="E24">
        <v>3</v>
      </c>
      <c r="F24" s="40"/>
      <c r="G24" s="44"/>
    </row>
    <row r="25" spans="3:8" ht="15.75" thickBot="1" x14ac:dyDescent="0.3">
      <c r="C25" s="163"/>
      <c r="D25" s="41"/>
      <c r="E25" s="41"/>
      <c r="F25" s="42">
        <v>0</v>
      </c>
      <c r="G25" s="45"/>
    </row>
    <row r="26" spans="3:8" x14ac:dyDescent="0.25">
      <c r="C26" s="46" t="s">
        <v>45</v>
      </c>
      <c r="D26" s="38">
        <f>SUM(D17:D25)</f>
        <v>65</v>
      </c>
      <c r="E26" s="38">
        <f t="shared" ref="E26" si="1">SUM(E17:E25)</f>
        <v>10</v>
      </c>
      <c r="F26" s="39">
        <f t="shared" ref="F26" si="2">SUM(F17:F25)</f>
        <v>0</v>
      </c>
      <c r="H26">
        <f>SUM(D26:F26)</f>
        <v>75</v>
      </c>
    </row>
    <row r="27" spans="3:8" ht="15.75" thickBot="1" x14ac:dyDescent="0.3">
      <c r="C27" s="47" t="s">
        <v>46</v>
      </c>
      <c r="D27" s="48">
        <f>D26/80</f>
        <v>0.8125</v>
      </c>
      <c r="E27" s="48">
        <f>E26/20</f>
        <v>0.5</v>
      </c>
      <c r="F27" s="49">
        <f>0/20</f>
        <v>0</v>
      </c>
    </row>
    <row r="28" spans="3:8" ht="10.5" customHeight="1" x14ac:dyDescent="0.25"/>
    <row r="29" spans="3:8" x14ac:dyDescent="0.25">
      <c r="C29" s="164" t="s">
        <v>19</v>
      </c>
      <c r="D29" s="164"/>
      <c r="E29" s="164"/>
      <c r="F29" s="164"/>
    </row>
    <row r="30" spans="3:8" ht="15.75" thickBot="1" x14ac:dyDescent="0.3">
      <c r="D30" s="1" t="s">
        <v>43</v>
      </c>
      <c r="E30" s="1" t="s">
        <v>40</v>
      </c>
      <c r="F30" s="1" t="s">
        <v>15</v>
      </c>
    </row>
    <row r="31" spans="3:8" x14ac:dyDescent="0.25">
      <c r="C31" s="161">
        <v>2022</v>
      </c>
      <c r="D31" s="38">
        <v>0</v>
      </c>
      <c r="E31" s="38"/>
      <c r="F31" s="39"/>
      <c r="G31" s="43"/>
    </row>
    <row r="32" spans="3:8" x14ac:dyDescent="0.25">
      <c r="C32" s="162"/>
      <c r="E32">
        <v>4</v>
      </c>
      <c r="F32" s="40"/>
      <c r="G32" s="44" t="s">
        <v>42</v>
      </c>
    </row>
    <row r="33" spans="3:8" ht="15.75" thickBot="1" x14ac:dyDescent="0.3">
      <c r="C33" s="163"/>
      <c r="D33" s="41"/>
      <c r="E33" s="41"/>
      <c r="F33" s="42">
        <v>0</v>
      </c>
      <c r="G33" s="45"/>
    </row>
    <row r="34" spans="3:8" x14ac:dyDescent="0.25">
      <c r="C34" s="161">
        <v>2023</v>
      </c>
      <c r="D34" s="38">
        <v>0</v>
      </c>
      <c r="E34" s="38"/>
      <c r="F34" s="39"/>
      <c r="G34" s="43" t="s">
        <v>41</v>
      </c>
    </row>
    <row r="35" spans="3:8" x14ac:dyDescent="0.25">
      <c r="C35" s="162"/>
      <c r="E35">
        <v>3</v>
      </c>
      <c r="F35" s="40"/>
      <c r="G35" s="44"/>
    </row>
    <row r="36" spans="3:8" ht="15.75" thickBot="1" x14ac:dyDescent="0.3">
      <c r="C36" s="163"/>
      <c r="D36" s="41"/>
      <c r="E36" s="41"/>
      <c r="F36" s="42">
        <v>0</v>
      </c>
      <c r="G36" s="45"/>
    </row>
    <row r="37" spans="3:8" x14ac:dyDescent="0.25">
      <c r="C37" s="161">
        <v>2024</v>
      </c>
      <c r="D37" s="38">
        <v>11</v>
      </c>
      <c r="E37" s="38"/>
      <c r="F37" s="39"/>
      <c r="G37" s="43" t="s">
        <v>41</v>
      </c>
    </row>
    <row r="38" spans="3:8" x14ac:dyDescent="0.25">
      <c r="C38" s="162"/>
      <c r="E38">
        <v>3</v>
      </c>
      <c r="F38" s="40"/>
      <c r="G38" s="44"/>
    </row>
    <row r="39" spans="3:8" ht="15.75" thickBot="1" x14ac:dyDescent="0.3">
      <c r="C39" s="163"/>
      <c r="D39" s="41"/>
      <c r="E39" s="41"/>
      <c r="F39" s="42">
        <v>0</v>
      </c>
      <c r="G39" s="45"/>
    </row>
    <row r="40" spans="3:8" x14ac:dyDescent="0.25">
      <c r="C40" s="46" t="s">
        <v>45</v>
      </c>
      <c r="D40" s="38">
        <f>SUM(D31:D39)</f>
        <v>11</v>
      </c>
      <c r="E40" s="38">
        <f t="shared" ref="E40" si="3">SUM(E31:E39)</f>
        <v>10</v>
      </c>
      <c r="F40" s="39">
        <f t="shared" ref="F40" si="4">SUM(F31:F39)</f>
        <v>0</v>
      </c>
      <c r="H40">
        <f>SUM(D40:F40)</f>
        <v>21</v>
      </c>
    </row>
    <row r="41" spans="3:8" ht="15.75" thickBot="1" x14ac:dyDescent="0.3">
      <c r="C41" s="47" t="s">
        <v>46</v>
      </c>
      <c r="D41" s="48">
        <f>D40/50</f>
        <v>0.22</v>
      </c>
      <c r="E41" s="48">
        <f>E40/20</f>
        <v>0.5</v>
      </c>
      <c r="F41" s="49">
        <f>0/20</f>
        <v>0</v>
      </c>
    </row>
    <row r="42" spans="3:8" x14ac:dyDescent="0.25">
      <c r="H42">
        <f>SUM(H3:H40)</f>
        <v>186</v>
      </c>
    </row>
  </sheetData>
  <mergeCells count="12">
    <mergeCell ref="C31:C33"/>
    <mergeCell ref="C34:C36"/>
    <mergeCell ref="C37:C39"/>
    <mergeCell ref="C1:F1"/>
    <mergeCell ref="C15:F15"/>
    <mergeCell ref="C17:C19"/>
    <mergeCell ref="C20:C22"/>
    <mergeCell ref="C23:C25"/>
    <mergeCell ref="C29:F29"/>
    <mergeCell ref="C9:C11"/>
    <mergeCell ref="C6:C8"/>
    <mergeCell ref="C3:C5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A408-4211-4372-8B4B-97A63A650263}">
  <dimension ref="C1:P44"/>
  <sheetViews>
    <sheetView zoomScale="85" zoomScaleNormal="85" workbookViewId="0">
      <selection activeCell="D40" sqref="D40"/>
    </sheetView>
  </sheetViews>
  <sheetFormatPr baseColWidth="10" defaultRowHeight="15" x14ac:dyDescent="0.25"/>
  <cols>
    <col min="3" max="5" width="11.42578125" style="37"/>
    <col min="12" max="12" width="11.85546875" customWidth="1"/>
  </cols>
  <sheetData>
    <row r="1" spans="3:16" ht="15.75" thickBot="1" x14ac:dyDescent="0.3">
      <c r="C1" s="165" t="s">
        <v>12</v>
      </c>
      <c r="D1" s="165"/>
      <c r="E1" s="165"/>
      <c r="F1" s="165"/>
      <c r="G1" s="165"/>
      <c r="H1" s="165"/>
      <c r="I1" s="165"/>
      <c r="J1" s="165"/>
      <c r="L1" s="165"/>
      <c r="M1" s="165"/>
      <c r="N1" s="165"/>
      <c r="O1" s="165"/>
      <c r="P1" s="165"/>
    </row>
    <row r="2" spans="3:16" ht="24" thickBot="1" x14ac:dyDescent="0.4">
      <c r="D2" s="170" t="s">
        <v>43</v>
      </c>
      <c r="E2" s="167"/>
      <c r="F2" s="170" t="s">
        <v>40</v>
      </c>
      <c r="G2" s="167"/>
      <c r="H2" s="166" t="s">
        <v>15</v>
      </c>
      <c r="I2" s="167"/>
      <c r="L2" s="60"/>
      <c r="M2" s="172" t="s">
        <v>10</v>
      </c>
      <c r="N2" s="173"/>
      <c r="O2" s="174"/>
    </row>
    <row r="3" spans="3:16" ht="24" thickBot="1" x14ac:dyDescent="0.4">
      <c r="D3" s="54" t="s">
        <v>10</v>
      </c>
      <c r="E3" s="56" t="s">
        <v>11</v>
      </c>
      <c r="F3" s="54" t="s">
        <v>10</v>
      </c>
      <c r="G3" s="56" t="s">
        <v>11</v>
      </c>
      <c r="H3" s="55" t="s">
        <v>10</v>
      </c>
      <c r="I3" s="56" t="s">
        <v>11</v>
      </c>
      <c r="L3" s="60"/>
      <c r="M3" s="61" t="s">
        <v>43</v>
      </c>
      <c r="N3" s="62" t="s">
        <v>48</v>
      </c>
      <c r="O3" s="63" t="s">
        <v>15</v>
      </c>
    </row>
    <row r="4" spans="3:16" ht="24" thickBot="1" x14ac:dyDescent="0.3">
      <c r="C4" s="161">
        <v>2022</v>
      </c>
      <c r="D4" s="46">
        <v>20</v>
      </c>
      <c r="E4" s="57"/>
      <c r="F4" s="51"/>
      <c r="G4" s="38"/>
      <c r="H4" s="51"/>
      <c r="I4" s="39"/>
      <c r="L4" s="64">
        <v>2022</v>
      </c>
      <c r="M4" s="65">
        <f>D4+D34</f>
        <v>20</v>
      </c>
      <c r="N4" s="66">
        <f>F5+F35</f>
        <v>4</v>
      </c>
      <c r="O4" s="67">
        <v>0</v>
      </c>
    </row>
    <row r="5" spans="3:16" ht="24" thickBot="1" x14ac:dyDescent="0.3">
      <c r="C5" s="162"/>
      <c r="D5" s="50"/>
      <c r="E5" s="58"/>
      <c r="F5" s="52">
        <v>2</v>
      </c>
      <c r="G5">
        <v>2</v>
      </c>
      <c r="H5" s="52"/>
      <c r="I5" s="40"/>
      <c r="L5" s="64">
        <v>2023</v>
      </c>
      <c r="M5" s="65">
        <f>D7+D37</f>
        <v>10</v>
      </c>
      <c r="N5" s="66">
        <f>F8+F38</f>
        <v>3</v>
      </c>
      <c r="O5" s="67">
        <v>0</v>
      </c>
    </row>
    <row r="6" spans="3:16" ht="24" thickBot="1" x14ac:dyDescent="0.3">
      <c r="C6" s="163"/>
      <c r="D6" s="47"/>
      <c r="E6" s="59"/>
      <c r="F6" s="53"/>
      <c r="G6" s="41"/>
      <c r="H6" s="53">
        <v>0</v>
      </c>
      <c r="I6" s="42">
        <v>0</v>
      </c>
      <c r="L6" s="68">
        <v>2024</v>
      </c>
      <c r="M6" s="69">
        <f>D10+D40</f>
        <v>11</v>
      </c>
      <c r="N6" s="70">
        <f>F11+F41</f>
        <v>3</v>
      </c>
      <c r="O6" s="71">
        <v>0</v>
      </c>
      <c r="P6">
        <f>SUM(M4:O6)</f>
        <v>51</v>
      </c>
    </row>
    <row r="7" spans="3:16" x14ac:dyDescent="0.25">
      <c r="C7" s="161">
        <v>2023</v>
      </c>
      <c r="D7" s="46">
        <v>10</v>
      </c>
      <c r="E7" s="57">
        <v>20</v>
      </c>
      <c r="F7" s="51"/>
      <c r="G7" s="38"/>
      <c r="H7" s="51"/>
      <c r="I7" s="39"/>
    </row>
    <row r="8" spans="3:16" ht="15.75" thickBot="1" x14ac:dyDescent="0.3">
      <c r="C8" s="162"/>
      <c r="D8" s="50"/>
      <c r="E8" s="58"/>
      <c r="F8" s="52">
        <v>1.5</v>
      </c>
      <c r="G8">
        <v>1.5</v>
      </c>
      <c r="H8" s="52"/>
      <c r="I8" s="40"/>
    </row>
    <row r="9" spans="3:16" ht="24" thickBot="1" x14ac:dyDescent="0.4">
      <c r="C9" s="163"/>
      <c r="D9" s="47"/>
      <c r="E9" s="59"/>
      <c r="F9" s="53"/>
      <c r="G9" s="41"/>
      <c r="H9" s="53">
        <v>0</v>
      </c>
      <c r="I9" s="42">
        <v>0</v>
      </c>
      <c r="L9" s="60"/>
      <c r="M9" s="172" t="s">
        <v>11</v>
      </c>
      <c r="N9" s="173"/>
      <c r="O9" s="174"/>
    </row>
    <row r="10" spans="3:16" ht="24" thickBot="1" x14ac:dyDescent="0.4">
      <c r="C10" s="161">
        <v>2024</v>
      </c>
      <c r="D10" s="46"/>
      <c r="E10" s="57">
        <v>30</v>
      </c>
      <c r="F10" s="51"/>
      <c r="G10" s="38"/>
      <c r="H10" s="51"/>
      <c r="I10" s="39"/>
      <c r="L10" s="60"/>
      <c r="M10" s="61" t="s">
        <v>43</v>
      </c>
      <c r="N10" s="62" t="s">
        <v>48</v>
      </c>
      <c r="O10" s="63" t="s">
        <v>15</v>
      </c>
    </row>
    <row r="11" spans="3:16" ht="24" thickBot="1" x14ac:dyDescent="0.3">
      <c r="C11" s="162"/>
      <c r="D11" s="50"/>
      <c r="E11" s="58"/>
      <c r="F11" s="52">
        <v>1.5</v>
      </c>
      <c r="G11">
        <v>1.5</v>
      </c>
      <c r="H11" s="52"/>
      <c r="I11" s="40"/>
      <c r="L11" s="64">
        <v>2022</v>
      </c>
      <c r="M11" s="65">
        <f>E4+E19</f>
        <v>0</v>
      </c>
      <c r="N11" s="66">
        <f>G5+G20</f>
        <v>4</v>
      </c>
      <c r="O11" s="67">
        <v>0</v>
      </c>
    </row>
    <row r="12" spans="3:16" ht="24" thickBot="1" x14ac:dyDescent="0.3">
      <c r="C12" s="163"/>
      <c r="D12" s="47"/>
      <c r="E12" s="59"/>
      <c r="F12" s="53"/>
      <c r="G12" s="41"/>
      <c r="H12" s="53">
        <v>0</v>
      </c>
      <c r="I12" s="42">
        <v>0</v>
      </c>
      <c r="L12" s="64">
        <v>2023</v>
      </c>
      <c r="M12" s="65">
        <f>E7+E22</f>
        <v>30</v>
      </c>
      <c r="N12" s="66">
        <f>G8+G23</f>
        <v>3</v>
      </c>
      <c r="O12" s="67">
        <v>0</v>
      </c>
    </row>
    <row r="13" spans="3:16" ht="24" thickBot="1" x14ac:dyDescent="0.3">
      <c r="C13" s="46" t="s">
        <v>45</v>
      </c>
      <c r="D13" s="161">
        <f>SUM(D4:E12)</f>
        <v>80</v>
      </c>
      <c r="E13" s="171"/>
      <c r="F13" s="161">
        <f t="shared" ref="F13" si="0">SUM(F4:G12)</f>
        <v>10</v>
      </c>
      <c r="G13" s="171"/>
      <c r="H13" s="161">
        <f t="shared" ref="H13" si="1">SUM(H4:I12)</f>
        <v>0</v>
      </c>
      <c r="I13" s="171"/>
      <c r="L13" s="68">
        <v>2024</v>
      </c>
      <c r="M13" s="69">
        <f>E10+E25</f>
        <v>50</v>
      </c>
      <c r="N13" s="70">
        <f>G11+G26</f>
        <v>3</v>
      </c>
      <c r="O13" s="71">
        <v>0</v>
      </c>
      <c r="P13">
        <f>SUM(M11:O13)</f>
        <v>90</v>
      </c>
    </row>
    <row r="14" spans="3:16" ht="15.75" thickBot="1" x14ac:dyDescent="0.3">
      <c r="C14" s="47" t="s">
        <v>46</v>
      </c>
      <c r="D14" s="168">
        <f>D13/80</f>
        <v>1</v>
      </c>
      <c r="E14" s="169"/>
      <c r="F14" s="168">
        <f>F13/20</f>
        <v>0.5</v>
      </c>
      <c r="G14" s="169"/>
      <c r="H14" s="168">
        <f>H13/20</f>
        <v>0</v>
      </c>
      <c r="I14" s="169"/>
    </row>
    <row r="15" spans="3:16" ht="8.25" customHeight="1" x14ac:dyDescent="0.25"/>
    <row r="16" spans="3:16" ht="15.75" thickBot="1" x14ac:dyDescent="0.3">
      <c r="C16" s="165" t="s">
        <v>17</v>
      </c>
      <c r="D16" s="165"/>
      <c r="E16" s="165"/>
      <c r="F16" s="165"/>
      <c r="G16" s="165"/>
      <c r="H16" s="165"/>
      <c r="I16" s="165"/>
      <c r="J16" s="165"/>
    </row>
    <row r="17" spans="3:16" ht="24" thickBot="1" x14ac:dyDescent="0.4">
      <c r="D17" s="170" t="s">
        <v>43</v>
      </c>
      <c r="E17" s="167"/>
      <c r="F17" s="170" t="s">
        <v>40</v>
      </c>
      <c r="G17" s="167"/>
      <c r="H17" s="166" t="s">
        <v>15</v>
      </c>
      <c r="I17" s="167"/>
      <c r="L17" s="60"/>
      <c r="M17" s="172" t="s">
        <v>13</v>
      </c>
      <c r="N17" s="173"/>
      <c r="O17" s="174"/>
    </row>
    <row r="18" spans="3:16" ht="24" thickBot="1" x14ac:dyDescent="0.4">
      <c r="D18" s="54" t="s">
        <v>13</v>
      </c>
      <c r="E18" s="56" t="s">
        <v>11</v>
      </c>
      <c r="F18" s="54" t="s">
        <v>13</v>
      </c>
      <c r="G18" s="56" t="s">
        <v>11</v>
      </c>
      <c r="H18" s="55" t="s">
        <v>13</v>
      </c>
      <c r="I18" s="56" t="s">
        <v>11</v>
      </c>
      <c r="L18" s="60"/>
      <c r="M18" s="61" t="s">
        <v>43</v>
      </c>
      <c r="N18" s="62" t="s">
        <v>48</v>
      </c>
      <c r="O18" s="63" t="s">
        <v>15</v>
      </c>
    </row>
    <row r="19" spans="3:16" ht="24" thickBot="1" x14ac:dyDescent="0.3">
      <c r="C19" s="161">
        <v>2022</v>
      </c>
      <c r="D19" s="46"/>
      <c r="E19" s="57"/>
      <c r="F19" s="51"/>
      <c r="G19" s="38"/>
      <c r="H19" s="51"/>
      <c r="I19" s="39"/>
      <c r="L19" s="64">
        <v>2022</v>
      </c>
      <c r="M19" s="65">
        <f>D19</f>
        <v>0</v>
      </c>
      <c r="N19" s="66">
        <f>F20</f>
        <v>2</v>
      </c>
      <c r="O19" s="67">
        <v>0</v>
      </c>
    </row>
    <row r="20" spans="3:16" ht="24" thickBot="1" x14ac:dyDescent="0.3">
      <c r="C20" s="162"/>
      <c r="D20" s="50"/>
      <c r="E20" s="58"/>
      <c r="F20" s="52">
        <v>2</v>
      </c>
      <c r="G20">
        <v>2</v>
      </c>
      <c r="H20" s="52"/>
      <c r="I20" s="40"/>
      <c r="L20" s="64">
        <v>2023</v>
      </c>
      <c r="M20" s="65">
        <f>D22</f>
        <v>15</v>
      </c>
      <c r="N20" s="66">
        <f>F23</f>
        <v>1.5</v>
      </c>
      <c r="O20" s="67">
        <v>0</v>
      </c>
    </row>
    <row r="21" spans="3:16" ht="24" thickBot="1" x14ac:dyDescent="0.3">
      <c r="C21" s="163"/>
      <c r="D21" s="47"/>
      <c r="E21" s="59"/>
      <c r="F21" s="53"/>
      <c r="G21" s="41"/>
      <c r="H21" s="53">
        <v>0</v>
      </c>
      <c r="I21" s="42">
        <v>0</v>
      </c>
      <c r="L21" s="68">
        <v>2024</v>
      </c>
      <c r="M21" s="69">
        <f>D25</f>
        <v>20</v>
      </c>
      <c r="N21" s="70">
        <f>F26</f>
        <v>1.5</v>
      </c>
      <c r="O21" s="71">
        <v>0</v>
      </c>
      <c r="P21">
        <f>SUM(M19:O21)</f>
        <v>40</v>
      </c>
    </row>
    <row r="22" spans="3:16" x14ac:dyDescent="0.25">
      <c r="C22" s="161">
        <v>2023</v>
      </c>
      <c r="D22" s="46">
        <v>15</v>
      </c>
      <c r="E22" s="57">
        <v>10</v>
      </c>
      <c r="F22" s="51"/>
      <c r="G22" s="38"/>
      <c r="H22" s="51"/>
      <c r="I22" s="39"/>
    </row>
    <row r="23" spans="3:16" ht="15.75" thickBot="1" x14ac:dyDescent="0.3">
      <c r="C23" s="162"/>
      <c r="D23" s="50"/>
      <c r="E23" s="58"/>
      <c r="F23" s="52">
        <v>1.5</v>
      </c>
      <c r="G23">
        <v>1.5</v>
      </c>
      <c r="H23" s="52"/>
      <c r="I23" s="40"/>
    </row>
    <row r="24" spans="3:16" ht="24" thickBot="1" x14ac:dyDescent="0.4">
      <c r="C24" s="163"/>
      <c r="D24" s="47"/>
      <c r="E24" s="59"/>
      <c r="F24" s="53"/>
      <c r="G24" s="41"/>
      <c r="H24" s="53">
        <v>0</v>
      </c>
      <c r="I24" s="42">
        <v>0</v>
      </c>
      <c r="L24" s="60"/>
      <c r="M24" s="172" t="s">
        <v>18</v>
      </c>
      <c r="N24" s="173"/>
      <c r="O24" s="174"/>
    </row>
    <row r="25" spans="3:16" ht="24" thickBot="1" x14ac:dyDescent="0.4">
      <c r="C25" s="161">
        <v>2024</v>
      </c>
      <c r="D25" s="46">
        <v>20</v>
      </c>
      <c r="E25" s="57">
        <v>20</v>
      </c>
      <c r="F25" s="51"/>
      <c r="G25" s="38"/>
      <c r="H25" s="51"/>
      <c r="I25" s="39"/>
      <c r="L25" s="60"/>
      <c r="M25" s="61" t="s">
        <v>43</v>
      </c>
      <c r="N25" s="62" t="s">
        <v>48</v>
      </c>
      <c r="O25" s="63" t="s">
        <v>15</v>
      </c>
    </row>
    <row r="26" spans="3:16" ht="24" thickBot="1" x14ac:dyDescent="0.3">
      <c r="C26" s="162"/>
      <c r="D26" s="50"/>
      <c r="E26" s="58"/>
      <c r="F26" s="52">
        <v>1.5</v>
      </c>
      <c r="G26">
        <v>1.5</v>
      </c>
      <c r="H26" s="52"/>
      <c r="I26" s="40"/>
      <c r="L26" s="64">
        <v>2022</v>
      </c>
      <c r="M26" s="65">
        <f>E34</f>
        <v>0</v>
      </c>
      <c r="N26" s="66">
        <f>G35</f>
        <v>2</v>
      </c>
      <c r="O26" s="67">
        <v>0</v>
      </c>
    </row>
    <row r="27" spans="3:16" ht="24" thickBot="1" x14ac:dyDescent="0.3">
      <c r="C27" s="163"/>
      <c r="D27" s="47"/>
      <c r="E27" s="59"/>
      <c r="F27" s="53"/>
      <c r="G27" s="41"/>
      <c r="H27" s="53">
        <v>0</v>
      </c>
      <c r="I27" s="42">
        <v>0</v>
      </c>
      <c r="L27" s="64">
        <v>2023</v>
      </c>
      <c r="M27" s="65">
        <f>E37</f>
        <v>0</v>
      </c>
      <c r="N27" s="66">
        <f>G38</f>
        <v>1.5</v>
      </c>
      <c r="O27" s="67">
        <v>0</v>
      </c>
    </row>
    <row r="28" spans="3:16" ht="24" thickBot="1" x14ac:dyDescent="0.3">
      <c r="C28" s="46" t="s">
        <v>45</v>
      </c>
      <c r="D28" s="161">
        <f>SUM(D19:E27)</f>
        <v>65</v>
      </c>
      <c r="E28" s="171"/>
      <c r="F28" s="161">
        <f t="shared" ref="F28" si="2">SUM(F19:G27)</f>
        <v>10</v>
      </c>
      <c r="G28" s="171"/>
      <c r="H28" s="161">
        <f t="shared" ref="H28" si="3">SUM(H19:I27)</f>
        <v>0</v>
      </c>
      <c r="I28" s="171"/>
      <c r="L28" s="68">
        <v>2024</v>
      </c>
      <c r="M28" s="69">
        <f>E40</f>
        <v>0</v>
      </c>
      <c r="N28" s="70">
        <f>G41</f>
        <v>1.5</v>
      </c>
      <c r="O28" s="71">
        <v>0</v>
      </c>
      <c r="P28">
        <f>SUM(M26:O28)</f>
        <v>5</v>
      </c>
    </row>
    <row r="29" spans="3:16" ht="15.75" thickBot="1" x14ac:dyDescent="0.3">
      <c r="C29" s="47" t="s">
        <v>46</v>
      </c>
      <c r="D29" s="168">
        <f>D28/80</f>
        <v>0.8125</v>
      </c>
      <c r="E29" s="169"/>
      <c r="F29" s="168">
        <f>F28/20</f>
        <v>0.5</v>
      </c>
      <c r="G29" s="169"/>
      <c r="H29" s="168">
        <f>H28/20</f>
        <v>0</v>
      </c>
      <c r="I29" s="169"/>
    </row>
    <row r="30" spans="3:16" ht="10.5" customHeight="1" x14ac:dyDescent="0.25">
      <c r="C30"/>
      <c r="D30"/>
      <c r="E30"/>
    </row>
    <row r="31" spans="3:16" ht="15.75" thickBot="1" x14ac:dyDescent="0.3">
      <c r="C31" s="165" t="s">
        <v>19</v>
      </c>
      <c r="D31" s="165"/>
      <c r="E31" s="165"/>
      <c r="F31" s="165"/>
      <c r="G31" s="165"/>
      <c r="H31" s="165"/>
      <c r="I31" s="165"/>
    </row>
    <row r="32" spans="3:16" ht="15.75" thickBot="1" x14ac:dyDescent="0.3">
      <c r="D32" s="170" t="s">
        <v>43</v>
      </c>
      <c r="E32" s="167"/>
      <c r="F32" s="170" t="s">
        <v>40</v>
      </c>
      <c r="G32" s="167"/>
      <c r="H32" s="166" t="s">
        <v>15</v>
      </c>
      <c r="I32" s="167"/>
      <c r="P32">
        <f>SUM(P2:P28)</f>
        <v>186</v>
      </c>
    </row>
    <row r="33" spans="3:9" ht="15.75" thickBot="1" x14ac:dyDescent="0.3">
      <c r="D33" s="54" t="s">
        <v>10</v>
      </c>
      <c r="E33" s="56" t="s">
        <v>18</v>
      </c>
      <c r="F33" s="54" t="s">
        <v>10</v>
      </c>
      <c r="G33" s="56" t="s">
        <v>18</v>
      </c>
      <c r="H33" s="54" t="s">
        <v>10</v>
      </c>
      <c r="I33" s="56" t="s">
        <v>18</v>
      </c>
    </row>
    <row r="34" spans="3:9" x14ac:dyDescent="0.25">
      <c r="C34" s="161">
        <v>2022</v>
      </c>
      <c r="D34" s="46"/>
      <c r="E34" s="57"/>
      <c r="F34" s="51"/>
      <c r="G34" s="38"/>
      <c r="H34" s="51"/>
      <c r="I34" s="39"/>
    </row>
    <row r="35" spans="3:9" x14ac:dyDescent="0.25">
      <c r="C35" s="162"/>
      <c r="D35" s="50"/>
      <c r="E35" s="58"/>
      <c r="F35" s="52">
        <v>2</v>
      </c>
      <c r="G35">
        <v>2</v>
      </c>
      <c r="H35" s="52"/>
      <c r="I35" s="40"/>
    </row>
    <row r="36" spans="3:9" ht="15.75" thickBot="1" x14ac:dyDescent="0.3">
      <c r="C36" s="163"/>
      <c r="D36" s="47"/>
      <c r="E36" s="59"/>
      <c r="F36" s="53"/>
      <c r="G36" s="41"/>
      <c r="H36" s="53">
        <v>0</v>
      </c>
      <c r="I36" s="42">
        <v>0</v>
      </c>
    </row>
    <row r="37" spans="3:9" x14ac:dyDescent="0.25">
      <c r="C37" s="161">
        <v>2023</v>
      </c>
      <c r="D37" s="46"/>
      <c r="E37" s="57"/>
      <c r="F37" s="51"/>
      <c r="G37" s="38"/>
      <c r="H37" s="51"/>
      <c r="I37" s="39"/>
    </row>
    <row r="38" spans="3:9" x14ac:dyDescent="0.25">
      <c r="C38" s="162"/>
      <c r="D38" s="50"/>
      <c r="E38" s="58"/>
      <c r="F38" s="52">
        <v>1.5</v>
      </c>
      <c r="G38">
        <v>1.5</v>
      </c>
      <c r="H38" s="52"/>
      <c r="I38" s="40"/>
    </row>
    <row r="39" spans="3:9" ht="15.75" thickBot="1" x14ac:dyDescent="0.3">
      <c r="C39" s="163"/>
      <c r="D39" s="47"/>
      <c r="E39" s="59"/>
      <c r="F39" s="53"/>
      <c r="G39" s="41"/>
      <c r="H39" s="53">
        <v>0</v>
      </c>
      <c r="I39" s="42">
        <v>0</v>
      </c>
    </row>
    <row r="40" spans="3:9" x14ac:dyDescent="0.25">
      <c r="C40" s="161">
        <v>2024</v>
      </c>
      <c r="D40" s="46">
        <v>11</v>
      </c>
      <c r="E40" s="57"/>
      <c r="F40" s="51"/>
      <c r="G40" s="38"/>
      <c r="H40" s="51"/>
      <c r="I40" s="39"/>
    </row>
    <row r="41" spans="3:9" x14ac:dyDescent="0.25">
      <c r="C41" s="162"/>
      <c r="D41" s="50"/>
      <c r="E41" s="58"/>
      <c r="F41" s="52">
        <v>1.5</v>
      </c>
      <c r="G41">
        <v>1.5</v>
      </c>
      <c r="H41" s="52"/>
      <c r="I41" s="40"/>
    </row>
    <row r="42" spans="3:9" ht="15.75" thickBot="1" x14ac:dyDescent="0.3">
      <c r="C42" s="163"/>
      <c r="D42" s="47"/>
      <c r="E42" s="59"/>
      <c r="F42" s="53"/>
      <c r="G42" s="41"/>
      <c r="H42" s="53">
        <v>0</v>
      </c>
      <c r="I42" s="42">
        <v>0</v>
      </c>
    </row>
    <row r="43" spans="3:9" x14ac:dyDescent="0.25">
      <c r="C43" s="46" t="s">
        <v>45</v>
      </c>
      <c r="D43" s="161">
        <f>SUM(D34:E42)</f>
        <v>11</v>
      </c>
      <c r="E43" s="171"/>
      <c r="F43" s="161">
        <f t="shared" ref="F43" si="4">SUM(F34:G42)</f>
        <v>10</v>
      </c>
      <c r="G43" s="171"/>
      <c r="H43" s="161">
        <f t="shared" ref="H43" si="5">SUM(H34:I42)</f>
        <v>0</v>
      </c>
      <c r="I43" s="171"/>
    </row>
    <row r="44" spans="3:9" ht="15.75" thickBot="1" x14ac:dyDescent="0.3">
      <c r="C44" s="47" t="s">
        <v>46</v>
      </c>
      <c r="D44" s="168">
        <f>D43/80</f>
        <v>0.13750000000000001</v>
      </c>
      <c r="E44" s="169"/>
      <c r="F44" s="168">
        <f>F43/20</f>
        <v>0.5</v>
      </c>
      <c r="G44" s="169"/>
      <c r="H44" s="168">
        <f>H43/20</f>
        <v>0</v>
      </c>
      <c r="I44" s="169"/>
    </row>
  </sheetData>
  <mergeCells count="44">
    <mergeCell ref="M9:O9"/>
    <mergeCell ref="M17:O17"/>
    <mergeCell ref="M24:O24"/>
    <mergeCell ref="L1:P1"/>
    <mergeCell ref="M2:O2"/>
    <mergeCell ref="D44:E44"/>
    <mergeCell ref="F44:G44"/>
    <mergeCell ref="H44:I44"/>
    <mergeCell ref="C31:I31"/>
    <mergeCell ref="C34:C36"/>
    <mergeCell ref="C37:C39"/>
    <mergeCell ref="C40:C42"/>
    <mergeCell ref="D43:E43"/>
    <mergeCell ref="F43:G43"/>
    <mergeCell ref="H43:I43"/>
    <mergeCell ref="D29:E29"/>
    <mergeCell ref="F29:G29"/>
    <mergeCell ref="H29:I29"/>
    <mergeCell ref="D32:E32"/>
    <mergeCell ref="F32:G32"/>
    <mergeCell ref="H32:I32"/>
    <mergeCell ref="C1:J1"/>
    <mergeCell ref="C4:C6"/>
    <mergeCell ref="C7:C9"/>
    <mergeCell ref="H28:I28"/>
    <mergeCell ref="D13:E13"/>
    <mergeCell ref="F13:G13"/>
    <mergeCell ref="H13:I13"/>
    <mergeCell ref="D17:E17"/>
    <mergeCell ref="F17:G17"/>
    <mergeCell ref="H17:I17"/>
    <mergeCell ref="C19:C21"/>
    <mergeCell ref="C22:C24"/>
    <mergeCell ref="C25:C27"/>
    <mergeCell ref="D28:E28"/>
    <mergeCell ref="F28:G28"/>
    <mergeCell ref="C10:C12"/>
    <mergeCell ref="C16:J16"/>
    <mergeCell ref="H2:I2"/>
    <mergeCell ref="D14:E14"/>
    <mergeCell ref="F14:G14"/>
    <mergeCell ref="H14:I14"/>
    <mergeCell ref="D2:E2"/>
    <mergeCell ref="F2:G2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4BEAD-BB86-4AB5-86F9-A876243565BB}">
  <dimension ref="A1:Z45"/>
  <sheetViews>
    <sheetView tabSelected="1" zoomScale="85" zoomScaleNormal="85" workbookViewId="0">
      <selection activeCell="T10" sqref="T10"/>
    </sheetView>
  </sheetViews>
  <sheetFormatPr baseColWidth="10" defaultRowHeight="18.75" x14ac:dyDescent="0.25"/>
  <cols>
    <col min="1" max="1" width="11.5703125" style="37" bestFit="1" customWidth="1"/>
    <col min="2" max="2" width="4.7109375" style="37" bestFit="1" customWidth="1"/>
    <col min="3" max="3" width="5.85546875" style="37" bestFit="1" customWidth="1"/>
    <col min="4" max="4" width="4.7109375" style="72" bestFit="1" customWidth="1"/>
    <col min="5" max="5" width="5.85546875" style="72" bestFit="1" customWidth="1"/>
    <col min="6" max="6" width="4.7109375" style="72" bestFit="1" customWidth="1"/>
    <col min="7" max="7" width="5.85546875" style="72" bestFit="1" customWidth="1"/>
    <col min="8" max="8" width="11.42578125" style="72"/>
    <col min="9" max="9" width="11.42578125" style="85"/>
    <col min="10" max="10" width="18.5703125" style="85" bestFit="1" customWidth="1"/>
    <col min="11" max="11" width="12.42578125" style="88" bestFit="1" customWidth="1"/>
    <col min="12" max="16" width="11.7109375" style="88" bestFit="1" customWidth="1"/>
    <col min="17" max="17" width="12.28515625" style="88" bestFit="1" customWidth="1"/>
    <col min="18" max="18" width="12.140625" style="88" bestFit="1" customWidth="1"/>
    <col min="19" max="24" width="11.7109375" style="88" bestFit="1" customWidth="1"/>
    <col min="25" max="26" width="11.7109375" style="85" bestFit="1" customWidth="1"/>
    <col min="27" max="16384" width="11.42578125" style="72"/>
  </cols>
  <sheetData>
    <row r="1" spans="1:26" s="74" customFormat="1" x14ac:dyDescent="0.25">
      <c r="A1" s="73"/>
      <c r="B1" s="188" t="s">
        <v>49</v>
      </c>
      <c r="C1" s="188"/>
      <c r="D1" s="188"/>
      <c r="E1" s="188"/>
      <c r="F1" s="188"/>
      <c r="G1" s="188"/>
      <c r="I1" s="85"/>
      <c r="J1" s="85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7"/>
      <c r="Z1" s="87"/>
    </row>
    <row r="2" spans="1:26" ht="19.5" thickBot="1" x14ac:dyDescent="0.3">
      <c r="A2" s="75" t="s">
        <v>12</v>
      </c>
      <c r="B2" s="75"/>
      <c r="C2" s="75"/>
      <c r="D2" s="75"/>
      <c r="E2" s="75"/>
      <c r="F2" s="75"/>
      <c r="G2" s="75"/>
    </row>
    <row r="3" spans="1:26" ht="19.5" thickBot="1" x14ac:dyDescent="0.3">
      <c r="B3" s="186" t="s">
        <v>43</v>
      </c>
      <c r="C3" s="187"/>
      <c r="D3" s="186" t="s">
        <v>40</v>
      </c>
      <c r="E3" s="187"/>
      <c r="F3" s="186" t="s">
        <v>15</v>
      </c>
      <c r="G3" s="187"/>
      <c r="K3" s="180" t="s">
        <v>53</v>
      </c>
      <c r="L3" s="181"/>
      <c r="M3" s="181"/>
      <c r="N3" s="181"/>
      <c r="O3" s="181"/>
      <c r="P3" s="182"/>
      <c r="Q3" s="180" t="s">
        <v>56</v>
      </c>
      <c r="R3" s="181"/>
      <c r="S3" s="181"/>
      <c r="T3" s="181"/>
      <c r="U3" s="181"/>
      <c r="V3" s="182"/>
      <c r="W3" s="180" t="s">
        <v>52</v>
      </c>
      <c r="X3" s="181"/>
      <c r="Y3" s="181"/>
      <c r="Z3" s="182"/>
    </row>
    <row r="4" spans="1:26" ht="19.5" thickBot="1" x14ac:dyDescent="0.3">
      <c r="B4" s="46" t="s">
        <v>10</v>
      </c>
      <c r="C4" s="57" t="s">
        <v>11</v>
      </c>
      <c r="D4" s="46" t="s">
        <v>10</v>
      </c>
      <c r="E4" s="57" t="s">
        <v>11</v>
      </c>
      <c r="F4" s="76" t="s">
        <v>10</v>
      </c>
      <c r="G4" s="57" t="s">
        <v>11</v>
      </c>
      <c r="K4" s="178" t="s">
        <v>10</v>
      </c>
      <c r="L4" s="179"/>
      <c r="M4" s="178" t="s">
        <v>11</v>
      </c>
      <c r="N4" s="179"/>
      <c r="O4" s="132" t="s">
        <v>13</v>
      </c>
      <c r="P4" s="131" t="s">
        <v>18</v>
      </c>
      <c r="Q4" s="178" t="s">
        <v>10</v>
      </c>
      <c r="R4" s="179"/>
      <c r="S4" s="178" t="s">
        <v>11</v>
      </c>
      <c r="T4" s="179"/>
      <c r="U4" s="133" t="s">
        <v>13</v>
      </c>
      <c r="V4" s="131" t="s">
        <v>18</v>
      </c>
      <c r="W4" s="178" t="s">
        <v>10</v>
      </c>
      <c r="X4" s="179"/>
      <c r="Y4" s="133" t="s">
        <v>11</v>
      </c>
      <c r="Z4" s="131" t="s">
        <v>13</v>
      </c>
    </row>
    <row r="5" spans="1:26" ht="24" thickBot="1" x14ac:dyDescent="0.3">
      <c r="A5" s="183">
        <v>2022</v>
      </c>
      <c r="B5" s="46">
        <v>20</v>
      </c>
      <c r="C5" s="57"/>
      <c r="D5" s="77"/>
      <c r="E5" s="78"/>
      <c r="F5" s="77"/>
      <c r="G5" s="79"/>
      <c r="J5" s="138" t="s">
        <v>57</v>
      </c>
      <c r="K5" s="134" t="s">
        <v>12</v>
      </c>
      <c r="L5" s="135" t="s">
        <v>19</v>
      </c>
      <c r="M5" s="134" t="s">
        <v>12</v>
      </c>
      <c r="N5" s="135" t="s">
        <v>17</v>
      </c>
      <c r="O5" s="136" t="s">
        <v>17</v>
      </c>
      <c r="P5" s="135" t="s">
        <v>19</v>
      </c>
      <c r="Q5" s="134" t="s">
        <v>12</v>
      </c>
      <c r="R5" s="135" t="s">
        <v>19</v>
      </c>
      <c r="S5" s="134" t="s">
        <v>12</v>
      </c>
      <c r="T5" s="135" t="s">
        <v>17</v>
      </c>
      <c r="U5" s="137" t="s">
        <v>17</v>
      </c>
      <c r="V5" s="135" t="s">
        <v>19</v>
      </c>
      <c r="W5" s="134" t="s">
        <v>12</v>
      </c>
      <c r="X5" s="135" t="s">
        <v>19</v>
      </c>
      <c r="Y5" s="137" t="s">
        <v>17</v>
      </c>
      <c r="Z5" s="135" t="s">
        <v>17</v>
      </c>
    </row>
    <row r="6" spans="1:26" x14ac:dyDescent="0.25">
      <c r="A6" s="184"/>
      <c r="B6" s="50"/>
      <c r="C6" s="58"/>
      <c r="D6" s="80">
        <v>2</v>
      </c>
      <c r="E6" s="72">
        <v>2</v>
      </c>
      <c r="F6" s="80"/>
      <c r="G6" s="81"/>
      <c r="I6" s="175">
        <v>2022</v>
      </c>
      <c r="J6" s="93" t="s">
        <v>50</v>
      </c>
      <c r="K6" s="101">
        <v>20</v>
      </c>
      <c r="L6" s="102"/>
      <c r="M6" s="101"/>
      <c r="N6" s="102"/>
      <c r="O6" s="103"/>
      <c r="P6" s="102"/>
      <c r="Q6" s="101">
        <v>2</v>
      </c>
      <c r="R6" s="102">
        <v>2</v>
      </c>
      <c r="S6" s="101">
        <v>2</v>
      </c>
      <c r="T6" s="102">
        <v>2</v>
      </c>
      <c r="U6" s="104">
        <v>2</v>
      </c>
      <c r="V6" s="102">
        <v>2</v>
      </c>
      <c r="W6" s="101"/>
      <c r="X6" s="102"/>
      <c r="Y6" s="105"/>
      <c r="Z6" s="106"/>
    </row>
    <row r="7" spans="1:26" ht="19.5" thickBot="1" x14ac:dyDescent="0.3">
      <c r="A7" s="185"/>
      <c r="B7" s="47"/>
      <c r="C7" s="59"/>
      <c r="D7" s="82"/>
      <c r="E7" s="83"/>
      <c r="F7" s="82">
        <v>0</v>
      </c>
      <c r="G7" s="84">
        <v>0</v>
      </c>
      <c r="I7" s="176"/>
      <c r="J7" s="98" t="s">
        <v>51</v>
      </c>
      <c r="K7" s="107">
        <v>0</v>
      </c>
      <c r="L7" s="108"/>
      <c r="M7" s="107"/>
      <c r="N7" s="108"/>
      <c r="O7" s="109"/>
      <c r="P7" s="108"/>
      <c r="Q7" s="107">
        <v>1.5327599999999999</v>
      </c>
      <c r="R7" s="108">
        <v>0.48199999999999998</v>
      </c>
      <c r="S7" s="107">
        <v>0</v>
      </c>
      <c r="T7" s="108">
        <v>0</v>
      </c>
      <c r="U7" s="110">
        <v>2</v>
      </c>
      <c r="V7" s="108">
        <v>1.0297000000000001</v>
      </c>
      <c r="W7" s="107"/>
      <c r="X7" s="108"/>
      <c r="Y7" s="111"/>
      <c r="Z7" s="112"/>
    </row>
    <row r="8" spans="1:26" ht="19.5" thickBot="1" x14ac:dyDescent="0.3">
      <c r="A8" s="183">
        <v>2023</v>
      </c>
      <c r="B8" s="46">
        <v>10</v>
      </c>
      <c r="C8" s="57">
        <v>20</v>
      </c>
      <c r="D8" s="77"/>
      <c r="E8" s="78"/>
      <c r="F8" s="77"/>
      <c r="G8" s="79"/>
      <c r="I8" s="177"/>
      <c r="J8" s="100" t="s">
        <v>54</v>
      </c>
      <c r="K8" s="113">
        <f>K6-K7</f>
        <v>20</v>
      </c>
      <c r="L8" s="114">
        <f t="shared" ref="L8:Z8" si="0">L6-L7</f>
        <v>0</v>
      </c>
      <c r="M8" s="113">
        <f t="shared" si="0"/>
        <v>0</v>
      </c>
      <c r="N8" s="114">
        <f t="shared" si="0"/>
        <v>0</v>
      </c>
      <c r="O8" s="115">
        <f t="shared" si="0"/>
        <v>0</v>
      </c>
      <c r="P8" s="114">
        <f t="shared" si="0"/>
        <v>0</v>
      </c>
      <c r="Q8" s="113">
        <f t="shared" si="0"/>
        <v>0.4672400000000001</v>
      </c>
      <c r="R8" s="114">
        <f t="shared" si="0"/>
        <v>1.518</v>
      </c>
      <c r="S8" s="113">
        <f t="shared" si="0"/>
        <v>2</v>
      </c>
      <c r="T8" s="114">
        <f t="shared" si="0"/>
        <v>2</v>
      </c>
      <c r="U8" s="116">
        <f t="shared" si="0"/>
        <v>0</v>
      </c>
      <c r="V8" s="114">
        <f t="shared" si="0"/>
        <v>0.97029999999999994</v>
      </c>
      <c r="W8" s="113">
        <f t="shared" si="0"/>
        <v>0</v>
      </c>
      <c r="X8" s="114">
        <f t="shared" si="0"/>
        <v>0</v>
      </c>
      <c r="Y8" s="117">
        <f t="shared" si="0"/>
        <v>0</v>
      </c>
      <c r="Z8" s="118">
        <f t="shared" si="0"/>
        <v>0</v>
      </c>
    </row>
    <row r="9" spans="1:26" x14ac:dyDescent="0.25">
      <c r="A9" s="184"/>
      <c r="B9" s="50"/>
      <c r="C9" s="58"/>
      <c r="D9" s="80">
        <v>1.5</v>
      </c>
      <c r="E9" s="72">
        <v>1.5</v>
      </c>
      <c r="F9" s="80"/>
      <c r="G9" s="81"/>
      <c r="I9" s="175">
        <v>2023</v>
      </c>
      <c r="J9" s="93" t="s">
        <v>50</v>
      </c>
      <c r="K9" s="125">
        <v>0</v>
      </c>
      <c r="L9" s="126">
        <v>0</v>
      </c>
      <c r="M9" s="125">
        <v>20</v>
      </c>
      <c r="N9" s="126">
        <v>10</v>
      </c>
      <c r="O9" s="127">
        <v>15</v>
      </c>
      <c r="P9" s="126">
        <v>0</v>
      </c>
      <c r="Q9" s="125">
        <v>1.5</v>
      </c>
      <c r="R9" s="126">
        <v>0</v>
      </c>
      <c r="S9" s="125">
        <v>1.5</v>
      </c>
      <c r="T9" s="126">
        <v>1.5</v>
      </c>
      <c r="U9" s="128">
        <v>1.5</v>
      </c>
      <c r="V9" s="126">
        <v>1.5</v>
      </c>
      <c r="W9" s="125">
        <v>0</v>
      </c>
      <c r="X9" s="126">
        <v>0</v>
      </c>
      <c r="Y9" s="129">
        <v>0</v>
      </c>
      <c r="Z9" s="130">
        <v>0</v>
      </c>
    </row>
    <row r="10" spans="1:26" ht="19.5" thickBot="1" x14ac:dyDescent="0.3">
      <c r="A10" s="185"/>
      <c r="B10" s="47"/>
      <c r="C10" s="59"/>
      <c r="D10" s="82"/>
      <c r="E10" s="83"/>
      <c r="F10" s="82">
        <v>0</v>
      </c>
      <c r="G10" s="84">
        <v>0</v>
      </c>
      <c r="I10" s="176"/>
      <c r="J10" s="98" t="s">
        <v>55</v>
      </c>
      <c r="K10" s="119">
        <f>K8+K9</f>
        <v>20</v>
      </c>
      <c r="L10" s="120">
        <f t="shared" ref="L10:Z10" si="1">L8+L9</f>
        <v>0</v>
      </c>
      <c r="M10" s="119">
        <f t="shared" si="1"/>
        <v>20</v>
      </c>
      <c r="N10" s="120">
        <f t="shared" si="1"/>
        <v>10</v>
      </c>
      <c r="O10" s="121">
        <f t="shared" si="1"/>
        <v>15</v>
      </c>
      <c r="P10" s="120">
        <f t="shared" si="1"/>
        <v>0</v>
      </c>
      <c r="Q10" s="119">
        <f t="shared" si="1"/>
        <v>1.9672400000000001</v>
      </c>
      <c r="R10" s="120">
        <f t="shared" si="1"/>
        <v>1.518</v>
      </c>
      <c r="S10" s="119">
        <f t="shared" si="1"/>
        <v>3.5</v>
      </c>
      <c r="T10" s="120">
        <f t="shared" si="1"/>
        <v>3.5</v>
      </c>
      <c r="U10" s="122">
        <f t="shared" si="1"/>
        <v>1.5</v>
      </c>
      <c r="V10" s="120">
        <f t="shared" si="1"/>
        <v>2.4702999999999999</v>
      </c>
      <c r="W10" s="119">
        <f t="shared" si="1"/>
        <v>0</v>
      </c>
      <c r="X10" s="120">
        <f t="shared" si="1"/>
        <v>0</v>
      </c>
      <c r="Y10" s="123">
        <f t="shared" si="1"/>
        <v>0</v>
      </c>
      <c r="Z10" s="124">
        <f t="shared" si="1"/>
        <v>0</v>
      </c>
    </row>
    <row r="11" spans="1:26" x14ac:dyDescent="0.25">
      <c r="A11" s="183">
        <v>2024</v>
      </c>
      <c r="B11" s="46"/>
      <c r="C11" s="57">
        <v>30</v>
      </c>
      <c r="D11" s="77"/>
      <c r="E11" s="78"/>
      <c r="F11" s="77"/>
      <c r="G11" s="79"/>
      <c r="I11" s="176"/>
      <c r="J11" s="98" t="s">
        <v>51</v>
      </c>
      <c r="K11" s="107"/>
      <c r="L11" s="108"/>
      <c r="M11" s="107"/>
      <c r="N11" s="108"/>
      <c r="O11" s="109"/>
      <c r="P11" s="108"/>
      <c r="Q11" s="107"/>
      <c r="R11" s="108"/>
      <c r="S11" s="107"/>
      <c r="T11" s="108"/>
      <c r="U11" s="110"/>
      <c r="V11" s="108"/>
      <c r="W11" s="107"/>
      <c r="X11" s="108"/>
      <c r="Y11" s="111"/>
      <c r="Z11" s="112"/>
    </row>
    <row r="12" spans="1:26" ht="19.5" thickBot="1" x14ac:dyDescent="0.3">
      <c r="A12" s="184"/>
      <c r="B12" s="50"/>
      <c r="C12" s="58"/>
      <c r="D12" s="80">
        <v>1.5</v>
      </c>
      <c r="E12" s="72">
        <v>1.5</v>
      </c>
      <c r="F12" s="80"/>
      <c r="G12" s="81"/>
      <c r="I12" s="177"/>
      <c r="J12" s="100" t="s">
        <v>54</v>
      </c>
      <c r="K12" s="113"/>
      <c r="L12" s="114"/>
      <c r="M12" s="113"/>
      <c r="N12" s="114"/>
      <c r="O12" s="115"/>
      <c r="P12" s="114"/>
      <c r="Q12" s="113"/>
      <c r="R12" s="114"/>
      <c r="S12" s="113"/>
      <c r="T12" s="114"/>
      <c r="U12" s="116"/>
      <c r="V12" s="114"/>
      <c r="W12" s="113"/>
      <c r="X12" s="114"/>
      <c r="Y12" s="117"/>
      <c r="Z12" s="118"/>
    </row>
    <row r="13" spans="1:26" ht="19.5" thickBot="1" x14ac:dyDescent="0.3">
      <c r="A13" s="185"/>
      <c r="B13" s="47"/>
      <c r="C13" s="59"/>
      <c r="D13" s="82"/>
      <c r="E13" s="83"/>
      <c r="F13" s="82">
        <v>0</v>
      </c>
      <c r="G13" s="84">
        <v>0</v>
      </c>
      <c r="K13" s="94"/>
      <c r="L13" s="95"/>
      <c r="M13" s="94"/>
      <c r="N13" s="95"/>
      <c r="P13" s="95"/>
      <c r="Q13" s="94"/>
      <c r="R13" s="95"/>
      <c r="S13" s="94"/>
      <c r="T13" s="95"/>
      <c r="U13" s="96"/>
      <c r="V13" s="95"/>
      <c r="W13" s="94"/>
      <c r="X13" s="95"/>
      <c r="Y13" s="97"/>
      <c r="Z13" s="98"/>
    </row>
    <row r="14" spans="1:26" x14ac:dyDescent="0.25">
      <c r="A14" s="46" t="s">
        <v>45</v>
      </c>
      <c r="B14" s="161">
        <f>SUM(B5:C13)</f>
        <v>80</v>
      </c>
      <c r="C14" s="171"/>
      <c r="D14" s="161">
        <f t="shared" ref="D14" si="2">SUM(D5:E13)</f>
        <v>10</v>
      </c>
      <c r="E14" s="171"/>
      <c r="F14" s="161">
        <f t="shared" ref="F14" si="3">SUM(F5:G13)</f>
        <v>0</v>
      </c>
      <c r="G14" s="171"/>
      <c r="K14" s="94"/>
      <c r="L14" s="95"/>
      <c r="M14" s="94"/>
      <c r="N14" s="95"/>
      <c r="P14" s="95"/>
      <c r="Q14" s="94"/>
      <c r="R14" s="95"/>
      <c r="S14" s="94"/>
      <c r="T14" s="95"/>
      <c r="U14" s="96"/>
      <c r="V14" s="95"/>
      <c r="W14" s="94"/>
      <c r="X14" s="95"/>
      <c r="Y14" s="97"/>
      <c r="Z14" s="98"/>
    </row>
    <row r="15" spans="1:26" ht="19.5" thickBot="1" x14ac:dyDescent="0.3">
      <c r="A15" s="47" t="s">
        <v>46</v>
      </c>
      <c r="B15" s="168">
        <f>B14/80</f>
        <v>1</v>
      </c>
      <c r="C15" s="169"/>
      <c r="D15" s="168">
        <f>D14/20</f>
        <v>0.5</v>
      </c>
      <c r="E15" s="169"/>
      <c r="F15" s="168">
        <f>F14/20</f>
        <v>0</v>
      </c>
      <c r="G15" s="169"/>
      <c r="K15" s="94"/>
      <c r="L15" s="95"/>
      <c r="M15" s="94"/>
      <c r="N15" s="95"/>
      <c r="P15" s="95"/>
      <c r="Q15" s="94"/>
      <c r="R15" s="95"/>
      <c r="S15" s="94"/>
      <c r="T15" s="95"/>
      <c r="U15" s="96"/>
      <c r="V15" s="95"/>
      <c r="W15" s="94"/>
      <c r="X15" s="95"/>
      <c r="Y15" s="97"/>
      <c r="Z15" s="98"/>
    </row>
    <row r="16" spans="1:26" ht="8.25" customHeight="1" x14ac:dyDescent="0.25">
      <c r="K16" s="94"/>
      <c r="L16" s="95"/>
      <c r="M16" s="94"/>
      <c r="N16" s="95"/>
      <c r="P16" s="95"/>
      <c r="Q16" s="94"/>
      <c r="R16" s="95"/>
      <c r="S16" s="94"/>
      <c r="T16" s="95"/>
      <c r="U16" s="96"/>
      <c r="V16" s="95"/>
      <c r="W16" s="94"/>
      <c r="X16" s="95"/>
      <c r="Y16" s="97"/>
      <c r="Z16" s="98"/>
    </row>
    <row r="17" spans="1:26" ht="19.5" thickBot="1" x14ac:dyDescent="0.3">
      <c r="A17" s="75" t="s">
        <v>17</v>
      </c>
      <c r="B17" s="75"/>
      <c r="C17" s="75"/>
      <c r="D17" s="75"/>
      <c r="E17" s="75"/>
      <c r="F17" s="75"/>
      <c r="G17" s="75"/>
      <c r="K17" s="94"/>
      <c r="L17" s="95"/>
      <c r="M17" s="94"/>
      <c r="N17" s="95"/>
      <c r="P17" s="95"/>
      <c r="Q17" s="94"/>
      <c r="R17" s="95"/>
      <c r="S17" s="94"/>
      <c r="T17" s="95"/>
      <c r="U17" s="96"/>
      <c r="V17" s="95"/>
      <c r="W17" s="94"/>
      <c r="X17" s="95"/>
      <c r="Y17" s="97"/>
      <c r="Z17" s="98"/>
    </row>
    <row r="18" spans="1:26" ht="19.5" thickBot="1" x14ac:dyDescent="0.3">
      <c r="B18" s="186" t="s">
        <v>43</v>
      </c>
      <c r="C18" s="187"/>
      <c r="D18" s="186" t="s">
        <v>40</v>
      </c>
      <c r="E18" s="187"/>
      <c r="F18" s="186" t="s">
        <v>15</v>
      </c>
      <c r="G18" s="187"/>
      <c r="K18" s="94"/>
      <c r="L18" s="95"/>
      <c r="M18" s="94"/>
      <c r="N18" s="95"/>
      <c r="P18" s="95"/>
      <c r="Q18" s="94"/>
      <c r="R18" s="95"/>
      <c r="S18" s="94"/>
      <c r="T18" s="95"/>
      <c r="U18" s="96"/>
      <c r="V18" s="95"/>
      <c r="W18" s="94"/>
      <c r="X18" s="95"/>
      <c r="Y18" s="97"/>
      <c r="Z18" s="98"/>
    </row>
    <row r="19" spans="1:26" ht="19.5" thickBot="1" x14ac:dyDescent="0.3">
      <c r="B19" s="46" t="s">
        <v>13</v>
      </c>
      <c r="C19" s="57" t="s">
        <v>11</v>
      </c>
      <c r="D19" s="46" t="s">
        <v>13</v>
      </c>
      <c r="E19" s="57" t="s">
        <v>11</v>
      </c>
      <c r="F19" s="76" t="s">
        <v>13</v>
      </c>
      <c r="G19" s="57" t="s">
        <v>11</v>
      </c>
      <c r="K19" s="94"/>
      <c r="L19" s="95"/>
      <c r="M19" s="94"/>
      <c r="N19" s="95"/>
      <c r="P19" s="95"/>
      <c r="Q19" s="94"/>
      <c r="R19" s="95"/>
      <c r="S19" s="94"/>
      <c r="T19" s="95"/>
      <c r="U19" s="96"/>
      <c r="V19" s="95"/>
      <c r="W19" s="94"/>
      <c r="X19" s="95"/>
      <c r="Y19" s="97"/>
      <c r="Z19" s="98"/>
    </row>
    <row r="20" spans="1:26" x14ac:dyDescent="0.25">
      <c r="A20" s="183">
        <v>2022</v>
      </c>
      <c r="B20" s="46"/>
      <c r="C20" s="57"/>
      <c r="D20" s="77"/>
      <c r="E20" s="78"/>
      <c r="F20" s="77"/>
      <c r="G20" s="79"/>
      <c r="K20" s="94"/>
      <c r="L20" s="95"/>
      <c r="M20" s="94"/>
      <c r="N20" s="95"/>
      <c r="P20" s="95"/>
      <c r="Q20" s="94"/>
      <c r="R20" s="95"/>
      <c r="S20" s="94"/>
      <c r="T20" s="95"/>
      <c r="U20" s="96"/>
      <c r="V20" s="95"/>
      <c r="W20" s="94"/>
      <c r="X20" s="95"/>
      <c r="Y20" s="97"/>
      <c r="Z20" s="98"/>
    </row>
    <row r="21" spans="1:26" x14ac:dyDescent="0.25">
      <c r="A21" s="184"/>
      <c r="B21" s="50"/>
      <c r="C21" s="58"/>
      <c r="D21" s="80">
        <v>2</v>
      </c>
      <c r="E21" s="72">
        <v>2</v>
      </c>
      <c r="F21" s="80"/>
      <c r="G21" s="81"/>
      <c r="K21" s="94"/>
      <c r="L21" s="95"/>
      <c r="M21" s="94"/>
      <c r="N21" s="95"/>
      <c r="P21" s="95"/>
      <c r="Q21" s="94"/>
      <c r="R21" s="95"/>
      <c r="S21" s="94"/>
      <c r="T21" s="95"/>
      <c r="U21" s="96"/>
      <c r="V21" s="95"/>
      <c r="W21" s="94"/>
      <c r="X21" s="95"/>
      <c r="Y21" s="97"/>
      <c r="Z21" s="98"/>
    </row>
    <row r="22" spans="1:26" ht="19.5" thickBot="1" x14ac:dyDescent="0.3">
      <c r="A22" s="185"/>
      <c r="B22" s="47"/>
      <c r="C22" s="59"/>
      <c r="D22" s="82"/>
      <c r="E22" s="83"/>
      <c r="F22" s="82">
        <v>0</v>
      </c>
      <c r="G22" s="84">
        <v>0</v>
      </c>
      <c r="K22" s="94"/>
      <c r="L22" s="95"/>
      <c r="M22" s="94"/>
      <c r="N22" s="95"/>
      <c r="P22" s="95"/>
      <c r="Q22" s="94"/>
      <c r="R22" s="95"/>
      <c r="S22" s="94"/>
      <c r="T22" s="95"/>
      <c r="U22" s="96"/>
      <c r="V22" s="95"/>
      <c r="W22" s="94"/>
      <c r="X22" s="95"/>
      <c r="Y22" s="97"/>
      <c r="Z22" s="98"/>
    </row>
    <row r="23" spans="1:26" x14ac:dyDescent="0.25">
      <c r="A23" s="183">
        <v>2023</v>
      </c>
      <c r="B23" s="46">
        <v>15</v>
      </c>
      <c r="C23" s="57">
        <v>10</v>
      </c>
      <c r="D23" s="77"/>
      <c r="E23" s="78"/>
      <c r="F23" s="77"/>
      <c r="G23" s="79"/>
      <c r="K23" s="94"/>
      <c r="L23" s="95"/>
      <c r="M23" s="94"/>
      <c r="N23" s="95"/>
      <c r="P23" s="95"/>
      <c r="Q23" s="94"/>
      <c r="R23" s="95"/>
      <c r="S23" s="94"/>
      <c r="T23" s="95"/>
      <c r="U23" s="96"/>
      <c r="V23" s="95"/>
      <c r="W23" s="94"/>
      <c r="X23" s="95"/>
      <c r="Y23" s="97"/>
      <c r="Z23" s="98"/>
    </row>
    <row r="24" spans="1:26" x14ac:dyDescent="0.25">
      <c r="A24" s="184"/>
      <c r="B24" s="50"/>
      <c r="C24" s="58"/>
      <c r="D24" s="80">
        <v>1.5</v>
      </c>
      <c r="E24" s="72">
        <v>1.5</v>
      </c>
      <c r="F24" s="80"/>
      <c r="G24" s="81"/>
      <c r="K24" s="94"/>
      <c r="L24" s="95"/>
      <c r="M24" s="94"/>
      <c r="N24" s="95"/>
      <c r="P24" s="95"/>
      <c r="Q24" s="94"/>
      <c r="R24" s="95"/>
      <c r="S24" s="94"/>
      <c r="T24" s="95"/>
      <c r="U24" s="96"/>
      <c r="V24" s="95"/>
      <c r="W24" s="94"/>
      <c r="X24" s="95"/>
      <c r="Y24" s="97"/>
      <c r="Z24" s="98"/>
    </row>
    <row r="25" spans="1:26" ht="19.5" thickBot="1" x14ac:dyDescent="0.3">
      <c r="A25" s="185"/>
      <c r="B25" s="47"/>
      <c r="C25" s="59"/>
      <c r="D25" s="82"/>
      <c r="E25" s="83"/>
      <c r="F25" s="82">
        <v>0</v>
      </c>
      <c r="G25" s="84">
        <v>0</v>
      </c>
      <c r="K25" s="94"/>
      <c r="L25" s="95"/>
      <c r="M25" s="94"/>
      <c r="N25" s="95"/>
      <c r="P25" s="95"/>
      <c r="Q25" s="94"/>
      <c r="R25" s="95"/>
      <c r="S25" s="94"/>
      <c r="T25" s="95"/>
      <c r="U25" s="96"/>
      <c r="V25" s="95"/>
      <c r="W25" s="94"/>
      <c r="X25" s="95"/>
      <c r="Y25" s="97"/>
      <c r="Z25" s="98"/>
    </row>
    <row r="26" spans="1:26" x14ac:dyDescent="0.25">
      <c r="A26" s="183">
        <v>2024</v>
      </c>
      <c r="B26" s="46">
        <v>20</v>
      </c>
      <c r="C26" s="57">
        <v>20</v>
      </c>
      <c r="D26" s="77"/>
      <c r="E26" s="78"/>
      <c r="F26" s="77"/>
      <c r="G26" s="79"/>
      <c r="K26" s="94"/>
      <c r="L26" s="95"/>
      <c r="M26" s="94"/>
      <c r="N26" s="95"/>
      <c r="P26" s="95"/>
      <c r="Q26" s="94"/>
      <c r="R26" s="95"/>
      <c r="S26" s="94"/>
      <c r="T26" s="95"/>
      <c r="U26" s="96"/>
      <c r="V26" s="95"/>
      <c r="W26" s="94"/>
      <c r="X26" s="95"/>
      <c r="Y26" s="97"/>
      <c r="Z26" s="98"/>
    </row>
    <row r="27" spans="1:26" x14ac:dyDescent="0.25">
      <c r="A27" s="184"/>
      <c r="B27" s="50"/>
      <c r="C27" s="58"/>
      <c r="D27" s="80">
        <v>1.5</v>
      </c>
      <c r="E27" s="72">
        <v>1.5</v>
      </c>
      <c r="F27" s="80"/>
      <c r="G27" s="81"/>
      <c r="K27" s="94"/>
      <c r="L27" s="95"/>
      <c r="M27" s="94"/>
      <c r="N27" s="95"/>
      <c r="P27" s="95"/>
      <c r="Q27" s="94"/>
      <c r="R27" s="95"/>
      <c r="S27" s="94"/>
      <c r="T27" s="95"/>
      <c r="U27" s="96"/>
      <c r="V27" s="95"/>
      <c r="W27" s="94"/>
      <c r="X27" s="95"/>
      <c r="Y27" s="97"/>
      <c r="Z27" s="98"/>
    </row>
    <row r="28" spans="1:26" ht="19.5" thickBot="1" x14ac:dyDescent="0.3">
      <c r="A28" s="185"/>
      <c r="B28" s="47"/>
      <c r="C28" s="59"/>
      <c r="D28" s="82"/>
      <c r="E28" s="83"/>
      <c r="F28" s="82">
        <v>0</v>
      </c>
      <c r="G28" s="84">
        <v>0</v>
      </c>
      <c r="K28" s="94"/>
      <c r="L28" s="95"/>
      <c r="M28" s="94"/>
      <c r="N28" s="95"/>
      <c r="P28" s="95"/>
      <c r="Q28" s="94"/>
      <c r="R28" s="95"/>
      <c r="S28" s="94"/>
      <c r="T28" s="95"/>
      <c r="U28" s="96"/>
      <c r="V28" s="95"/>
      <c r="W28" s="94"/>
      <c r="X28" s="95"/>
      <c r="Y28" s="97"/>
      <c r="Z28" s="98"/>
    </row>
    <row r="29" spans="1:26" x14ac:dyDescent="0.25">
      <c r="A29" s="46" t="s">
        <v>45</v>
      </c>
      <c r="B29" s="161">
        <f>SUM(B20:C28)</f>
        <v>65</v>
      </c>
      <c r="C29" s="171"/>
      <c r="D29" s="161">
        <f t="shared" ref="D29" si="4">SUM(D20:E28)</f>
        <v>10</v>
      </c>
      <c r="E29" s="171"/>
      <c r="F29" s="161">
        <f t="shared" ref="F29" si="5">SUM(F20:G28)</f>
        <v>0</v>
      </c>
      <c r="G29" s="171"/>
      <c r="K29" s="94"/>
      <c r="L29" s="95"/>
      <c r="M29" s="94"/>
      <c r="N29" s="95"/>
      <c r="P29" s="95"/>
      <c r="Q29" s="94"/>
      <c r="R29" s="95"/>
      <c r="S29" s="94"/>
      <c r="T29" s="95"/>
      <c r="U29" s="96"/>
      <c r="V29" s="95"/>
      <c r="W29" s="94"/>
      <c r="X29" s="95"/>
      <c r="Y29" s="97"/>
      <c r="Z29" s="98"/>
    </row>
    <row r="30" spans="1:26" ht="19.5" thickBot="1" x14ac:dyDescent="0.3">
      <c r="A30" s="47" t="s">
        <v>46</v>
      </c>
      <c r="B30" s="168">
        <f>B29/80</f>
        <v>0.8125</v>
      </c>
      <c r="C30" s="169"/>
      <c r="D30" s="168">
        <f>D29/20</f>
        <v>0.5</v>
      </c>
      <c r="E30" s="169"/>
      <c r="F30" s="168">
        <f>F29/20</f>
        <v>0</v>
      </c>
      <c r="G30" s="169"/>
      <c r="K30" s="94"/>
      <c r="L30" s="95"/>
      <c r="M30" s="94"/>
      <c r="N30" s="95"/>
      <c r="P30" s="95"/>
      <c r="Q30" s="94"/>
      <c r="R30" s="95"/>
      <c r="S30" s="94"/>
      <c r="T30" s="95"/>
      <c r="U30" s="96"/>
      <c r="V30" s="95"/>
      <c r="W30" s="94"/>
      <c r="X30" s="95"/>
      <c r="Y30" s="97"/>
      <c r="Z30" s="98"/>
    </row>
    <row r="31" spans="1:26" ht="10.5" customHeight="1" x14ac:dyDescent="0.25">
      <c r="A31" s="72"/>
      <c r="B31" s="72"/>
      <c r="C31" s="72"/>
      <c r="K31" s="94"/>
      <c r="L31" s="95"/>
      <c r="M31" s="94"/>
      <c r="N31" s="95"/>
      <c r="P31" s="95"/>
      <c r="Q31" s="94"/>
      <c r="R31" s="95"/>
      <c r="S31" s="94"/>
      <c r="T31" s="95"/>
      <c r="U31" s="96"/>
      <c r="V31" s="95"/>
      <c r="W31" s="94"/>
      <c r="X31" s="95"/>
      <c r="Y31" s="97"/>
      <c r="Z31" s="98"/>
    </row>
    <row r="32" spans="1:26" ht="19.5" thickBot="1" x14ac:dyDescent="0.3">
      <c r="A32" s="75" t="s">
        <v>19</v>
      </c>
      <c r="B32" s="75"/>
      <c r="C32" s="75"/>
      <c r="D32" s="75"/>
      <c r="E32" s="75"/>
      <c r="F32" s="75"/>
      <c r="G32" s="75"/>
      <c r="K32" s="94"/>
      <c r="L32" s="95"/>
      <c r="M32" s="94"/>
      <c r="N32" s="95"/>
      <c r="P32" s="95"/>
      <c r="Q32" s="94"/>
      <c r="R32" s="95"/>
      <c r="S32" s="94"/>
      <c r="T32" s="95"/>
      <c r="U32" s="96"/>
      <c r="V32" s="95"/>
      <c r="W32" s="94"/>
      <c r="X32" s="95"/>
      <c r="Y32" s="97"/>
      <c r="Z32" s="98"/>
    </row>
    <row r="33" spans="1:26" ht="19.5" thickBot="1" x14ac:dyDescent="0.3">
      <c r="B33" s="186" t="s">
        <v>43</v>
      </c>
      <c r="C33" s="187"/>
      <c r="D33" s="186" t="s">
        <v>40</v>
      </c>
      <c r="E33" s="187"/>
      <c r="F33" s="186" t="s">
        <v>15</v>
      </c>
      <c r="G33" s="187"/>
      <c r="K33" s="89"/>
      <c r="L33" s="90"/>
      <c r="M33" s="89"/>
      <c r="N33" s="90"/>
      <c r="O33" s="91"/>
      <c r="P33" s="90"/>
      <c r="Q33" s="89"/>
      <c r="R33" s="90"/>
      <c r="S33" s="89"/>
      <c r="T33" s="90"/>
      <c r="U33" s="92"/>
      <c r="V33" s="90"/>
      <c r="W33" s="89"/>
      <c r="X33" s="90"/>
      <c r="Y33" s="99"/>
      <c r="Z33" s="100"/>
    </row>
    <row r="34" spans="1:26" ht="19.5" thickBot="1" x14ac:dyDescent="0.3">
      <c r="B34" s="46" t="s">
        <v>10</v>
      </c>
      <c r="C34" s="57" t="s">
        <v>18</v>
      </c>
      <c r="D34" s="46" t="s">
        <v>10</v>
      </c>
      <c r="E34" s="57" t="s">
        <v>18</v>
      </c>
      <c r="F34" s="46" t="s">
        <v>10</v>
      </c>
      <c r="G34" s="57" t="s">
        <v>18</v>
      </c>
    </row>
    <row r="35" spans="1:26" x14ac:dyDescent="0.25">
      <c r="A35" s="183">
        <v>2022</v>
      </c>
      <c r="B35" s="46"/>
      <c r="C35" s="57"/>
      <c r="D35" s="77"/>
      <c r="E35" s="78"/>
      <c r="F35" s="77"/>
      <c r="G35" s="79"/>
    </row>
    <row r="36" spans="1:26" x14ac:dyDescent="0.25">
      <c r="A36" s="184"/>
      <c r="B36" s="50"/>
      <c r="C36" s="58"/>
      <c r="D36" s="80">
        <v>2</v>
      </c>
      <c r="E36" s="72">
        <v>2</v>
      </c>
      <c r="F36" s="80"/>
      <c r="G36" s="81"/>
    </row>
    <row r="37" spans="1:26" ht="19.5" thickBot="1" x14ac:dyDescent="0.3">
      <c r="A37" s="185"/>
      <c r="B37" s="47"/>
      <c r="C37" s="59"/>
      <c r="D37" s="82"/>
      <c r="E37" s="83"/>
      <c r="F37" s="82">
        <v>0</v>
      </c>
      <c r="G37" s="84">
        <v>0</v>
      </c>
    </row>
    <row r="38" spans="1:26" x14ac:dyDescent="0.25">
      <c r="A38" s="183">
        <v>2023</v>
      </c>
      <c r="B38" s="46"/>
      <c r="C38" s="57"/>
      <c r="D38" s="77"/>
      <c r="E38" s="78"/>
      <c r="F38" s="77"/>
      <c r="G38" s="79"/>
    </row>
    <row r="39" spans="1:26" x14ac:dyDescent="0.25">
      <c r="A39" s="184"/>
      <c r="B39" s="50"/>
      <c r="C39" s="58"/>
      <c r="D39" s="80">
        <v>1.5</v>
      </c>
      <c r="E39" s="72">
        <v>1.5</v>
      </c>
      <c r="F39" s="80"/>
      <c r="G39" s="81"/>
    </row>
    <row r="40" spans="1:26" ht="19.5" thickBot="1" x14ac:dyDescent="0.3">
      <c r="A40" s="185"/>
      <c r="B40" s="47"/>
      <c r="C40" s="59"/>
      <c r="D40" s="82"/>
      <c r="E40" s="83"/>
      <c r="F40" s="82">
        <v>0</v>
      </c>
      <c r="G40" s="84">
        <v>0</v>
      </c>
    </row>
    <row r="41" spans="1:26" x14ac:dyDescent="0.25">
      <c r="A41" s="183">
        <v>2024</v>
      </c>
      <c r="B41" s="46">
        <v>11</v>
      </c>
      <c r="C41" s="57"/>
      <c r="D41" s="77"/>
      <c r="E41" s="78"/>
      <c r="F41" s="77"/>
      <c r="G41" s="79"/>
    </row>
    <row r="42" spans="1:26" x14ac:dyDescent="0.25">
      <c r="A42" s="184"/>
      <c r="B42" s="50"/>
      <c r="C42" s="58"/>
      <c r="D42" s="80">
        <v>1.5</v>
      </c>
      <c r="E42" s="72">
        <v>1.5</v>
      </c>
      <c r="F42" s="80"/>
      <c r="G42" s="81"/>
    </row>
    <row r="43" spans="1:26" ht="19.5" thickBot="1" x14ac:dyDescent="0.3">
      <c r="A43" s="185"/>
      <c r="B43" s="47"/>
      <c r="C43" s="59"/>
      <c r="D43" s="82"/>
      <c r="E43" s="83"/>
      <c r="F43" s="82">
        <v>0</v>
      </c>
      <c r="G43" s="84">
        <v>0</v>
      </c>
    </row>
    <row r="44" spans="1:26" x14ac:dyDescent="0.25">
      <c r="A44" s="46" t="s">
        <v>45</v>
      </c>
      <c r="B44" s="161">
        <f>SUM(B35:C43)</f>
        <v>11</v>
      </c>
      <c r="C44" s="171"/>
      <c r="D44" s="161">
        <f t="shared" ref="D44" si="6">SUM(D35:E43)</f>
        <v>10</v>
      </c>
      <c r="E44" s="171"/>
      <c r="F44" s="161">
        <f t="shared" ref="F44" si="7">SUM(F35:G43)</f>
        <v>0</v>
      </c>
      <c r="G44" s="171"/>
    </row>
    <row r="45" spans="1:26" ht="19.5" thickBot="1" x14ac:dyDescent="0.3">
      <c r="A45" s="47" t="s">
        <v>46</v>
      </c>
      <c r="B45" s="168">
        <f>B44/80</f>
        <v>0.13750000000000001</v>
      </c>
      <c r="C45" s="169"/>
      <c r="D45" s="168">
        <f>D44/20</f>
        <v>0.5</v>
      </c>
      <c r="E45" s="169"/>
      <c r="F45" s="168">
        <f>F44/20</f>
        <v>0</v>
      </c>
      <c r="G45" s="169"/>
    </row>
  </sheetData>
  <mergeCells count="47">
    <mergeCell ref="A5:A7"/>
    <mergeCell ref="A8:A10"/>
    <mergeCell ref="A11:A13"/>
    <mergeCell ref="B14:C14"/>
    <mergeCell ref="D14:E14"/>
    <mergeCell ref="F14:G14"/>
    <mergeCell ref="B3:C3"/>
    <mergeCell ref="D3:E3"/>
    <mergeCell ref="F3:G3"/>
    <mergeCell ref="B45:C45"/>
    <mergeCell ref="D45:E45"/>
    <mergeCell ref="F45:G45"/>
    <mergeCell ref="B18:C18"/>
    <mergeCell ref="F29:G29"/>
    <mergeCell ref="D29:E29"/>
    <mergeCell ref="B29:C29"/>
    <mergeCell ref="B1:G1"/>
    <mergeCell ref="A35:A37"/>
    <mergeCell ref="A38:A40"/>
    <mergeCell ref="A41:A43"/>
    <mergeCell ref="B44:C44"/>
    <mergeCell ref="D44:E44"/>
    <mergeCell ref="F44:G44"/>
    <mergeCell ref="B30:C30"/>
    <mergeCell ref="D30:E30"/>
    <mergeCell ref="F30:G30"/>
    <mergeCell ref="B33:C33"/>
    <mergeCell ref="D33:E33"/>
    <mergeCell ref="F33:G33"/>
    <mergeCell ref="B15:C15"/>
    <mergeCell ref="D15:E15"/>
    <mergeCell ref="F15:G15"/>
    <mergeCell ref="A26:A28"/>
    <mergeCell ref="A23:A25"/>
    <mergeCell ref="A20:A22"/>
    <mergeCell ref="D18:E18"/>
    <mergeCell ref="F18:G18"/>
    <mergeCell ref="I9:I12"/>
    <mergeCell ref="W4:X4"/>
    <mergeCell ref="I6:I8"/>
    <mergeCell ref="K3:P3"/>
    <mergeCell ref="K4:L4"/>
    <mergeCell ref="M4:N4"/>
    <mergeCell ref="Q3:V3"/>
    <mergeCell ref="Q4:R4"/>
    <mergeCell ref="S4:T4"/>
    <mergeCell ref="W3:Z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Initial</vt:lpstr>
      <vt:lpstr>prop_janv21</vt:lpstr>
      <vt:lpstr>prop_janv22_par_Labo</vt:lpstr>
      <vt:lpstr>bilan_et_prop_avr23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Royer</dc:creator>
  <cp:lastModifiedBy>Laurent Royer</cp:lastModifiedBy>
  <dcterms:created xsi:type="dcterms:W3CDTF">2022-01-10T08:22:47Z</dcterms:created>
  <dcterms:modified xsi:type="dcterms:W3CDTF">2023-04-13T16:27:15Z</dcterms:modified>
</cp:coreProperties>
</file>