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chutz/Downloads/"/>
    </mc:Choice>
  </mc:AlternateContent>
  <xr:revisionPtr revIDLastSave="0" documentId="13_ncr:1_{635716ED-1393-1A4D-8D7E-87CC870E56B7}" xr6:coauthVersionLast="36" xr6:coauthVersionMax="36" xr10:uidLastSave="{00000000-0000-0000-0000-000000000000}"/>
  <workbookProtection lockWindows="1"/>
  <bookViews>
    <workbookView xWindow="0" yWindow="0" windowWidth="30520" windowHeight="24020" tabRatio="992" xr2:uid="{00000000-000D-0000-FFFF-FFFF00000000}"/>
  </bookViews>
  <sheets>
    <sheet name="Résultats finaux avec erreurs" sheetId="1" r:id="rId1"/>
    <sheet name="Résultats finaux" sheetId="2" r:id="rId2"/>
    <sheet name="Kaons" sheetId="3" r:id="rId3"/>
    <sheet name="Lambdas" sheetId="4" r:id="rId4"/>
    <sheet name="AntiLambdas" sheetId="5" r:id="rId5"/>
  </sheets>
  <definedNames>
    <definedName name="_xlnm.Print_Area" localSheetId="4">AntiLambdas!$A:$IV</definedName>
    <definedName name="_xlnm.Print_Area" localSheetId="2">Kaons!$A:$IV</definedName>
    <definedName name="_xlnm.Print_Area" localSheetId="3">Lambdas!$A:$IV</definedName>
    <definedName name="_xlnm.Print_Area" localSheetId="1">'Résultats finaux'!$A:$JG</definedName>
  </definedName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3" i="5" l="1"/>
  <c r="H53" i="5"/>
  <c r="G53" i="5"/>
  <c r="F53" i="5"/>
  <c r="E53" i="5"/>
  <c r="D53" i="5"/>
  <c r="C53" i="5"/>
  <c r="B53" i="5"/>
  <c r="B54" i="5" s="1"/>
  <c r="I52" i="5"/>
  <c r="H52" i="5"/>
  <c r="G52" i="5"/>
  <c r="F52" i="5"/>
  <c r="E52" i="5"/>
  <c r="D52" i="5"/>
  <c r="T4" i="2" s="1"/>
  <c r="U4" i="2" s="1"/>
  <c r="C52" i="5"/>
  <c r="T3" i="2" s="1"/>
  <c r="B52" i="5"/>
  <c r="T2" i="2" s="1"/>
  <c r="I53" i="4"/>
  <c r="H53" i="4"/>
  <c r="H54" i="4" s="1"/>
  <c r="G53" i="4"/>
  <c r="F53" i="4"/>
  <c r="E53" i="4"/>
  <c r="D53" i="4"/>
  <c r="C53" i="4"/>
  <c r="N3" i="2" s="1"/>
  <c r="B53" i="4"/>
  <c r="N2" i="2" s="1"/>
  <c r="I52" i="4"/>
  <c r="H52" i="4"/>
  <c r="L8" i="2" s="1"/>
  <c r="G52" i="4"/>
  <c r="F52" i="4"/>
  <c r="L6" i="2" s="1"/>
  <c r="P6" i="2" s="1"/>
  <c r="Q6" i="2" s="1"/>
  <c r="E52" i="4"/>
  <c r="D52" i="4"/>
  <c r="C52" i="4"/>
  <c r="L3" i="2" s="1"/>
  <c r="B52" i="4"/>
  <c r="L2" i="2" s="1"/>
  <c r="I53" i="3"/>
  <c r="H53" i="3"/>
  <c r="G53" i="3"/>
  <c r="F53" i="3"/>
  <c r="E53" i="3"/>
  <c r="D53" i="3"/>
  <c r="F4" i="2" s="1"/>
  <c r="C53" i="3"/>
  <c r="F3" i="2" s="1"/>
  <c r="B53" i="3"/>
  <c r="F2" i="2" s="1"/>
  <c r="I52" i="3"/>
  <c r="H52" i="3"/>
  <c r="G52" i="3"/>
  <c r="F52" i="3"/>
  <c r="E52" i="3"/>
  <c r="D52" i="3"/>
  <c r="D4" i="2" s="1"/>
  <c r="H4" i="2" s="1"/>
  <c r="I4" i="2" s="1"/>
  <c r="B4" i="1" s="1"/>
  <c r="H57" i="1" s="1"/>
  <c r="C52" i="3"/>
  <c r="D3" i="2" s="1"/>
  <c r="B52" i="3"/>
  <c r="D2" i="2" s="1"/>
  <c r="E2" i="2" s="1"/>
  <c r="V9" i="2"/>
  <c r="T9" i="2"/>
  <c r="U9" i="2" s="1"/>
  <c r="N9" i="2"/>
  <c r="L9" i="2"/>
  <c r="P9" i="2" s="1"/>
  <c r="Q9" i="2" s="1"/>
  <c r="F9" i="2"/>
  <c r="D9" i="2"/>
  <c r="H9" i="2" s="1"/>
  <c r="I9" i="2" s="1"/>
  <c r="V8" i="2"/>
  <c r="T8" i="2"/>
  <c r="X8" i="2" s="1"/>
  <c r="Y8" i="2" s="1"/>
  <c r="N8" i="2"/>
  <c r="F8" i="2"/>
  <c r="D8" i="2"/>
  <c r="E8" i="2" s="1"/>
  <c r="X7" i="2"/>
  <c r="Y7" i="2" s="1"/>
  <c r="H8" i="1" s="1"/>
  <c r="S60" i="1" s="1"/>
  <c r="V7" i="2"/>
  <c r="AA7" i="2" s="1"/>
  <c r="J8" i="1" s="1"/>
  <c r="T7" i="2"/>
  <c r="U7" i="2" s="1"/>
  <c r="N7" i="2"/>
  <c r="L7" i="2"/>
  <c r="M7" i="2" s="1"/>
  <c r="F7" i="2"/>
  <c r="D7" i="2"/>
  <c r="E7" i="2" s="1"/>
  <c r="V6" i="2"/>
  <c r="T6" i="2"/>
  <c r="X6" i="2" s="1"/>
  <c r="Y6" i="2" s="1"/>
  <c r="N6" i="2"/>
  <c r="F6" i="2"/>
  <c r="D6" i="2"/>
  <c r="H6" i="2" s="1"/>
  <c r="I6" i="2" s="1"/>
  <c r="V5" i="2"/>
  <c r="T5" i="2"/>
  <c r="U5" i="2" s="1"/>
  <c r="N5" i="2"/>
  <c r="L5" i="2"/>
  <c r="M5" i="2" s="1"/>
  <c r="F5" i="2"/>
  <c r="D5" i="2"/>
  <c r="H5" i="2" s="1"/>
  <c r="I5" i="2" s="1"/>
  <c r="B5" i="1" s="1"/>
  <c r="K58" i="1" s="1"/>
  <c r="V4" i="2"/>
  <c r="L4" i="2"/>
  <c r="M4" i="2" s="1"/>
  <c r="A61" i="1"/>
  <c r="A59" i="1"/>
  <c r="A57" i="1"/>
  <c r="A54" i="1"/>
  <c r="A9" i="1"/>
  <c r="A62" i="1" s="1"/>
  <c r="A8" i="1"/>
  <c r="A60" i="1" s="1"/>
  <c r="A7" i="1"/>
  <c r="A6" i="1"/>
  <c r="A5" i="1"/>
  <c r="A58" i="1" s="1"/>
  <c r="A4" i="1"/>
  <c r="A3" i="1"/>
  <c r="A56" i="1" s="1"/>
  <c r="A2" i="1"/>
  <c r="A55" i="1" s="1"/>
  <c r="J1" i="1"/>
  <c r="E5" i="2" l="1"/>
  <c r="E54" i="3"/>
  <c r="K4" i="2"/>
  <c r="F54" i="3"/>
  <c r="G54" i="3"/>
  <c r="H8" i="2"/>
  <c r="I8" i="2" s="1"/>
  <c r="B7" i="1" s="1"/>
  <c r="T61" i="1" s="1"/>
  <c r="H54" i="3"/>
  <c r="I54" i="3"/>
  <c r="M8" i="2"/>
  <c r="P8" i="2"/>
  <c r="Q8" i="2" s="1"/>
  <c r="P5" i="2"/>
  <c r="Q5" i="2" s="1"/>
  <c r="E5" i="1" s="1"/>
  <c r="L58" i="1" s="1"/>
  <c r="D54" i="4"/>
  <c r="E54" i="4"/>
  <c r="F54" i="4"/>
  <c r="G54" i="4"/>
  <c r="I54" i="4"/>
  <c r="D54" i="5"/>
  <c r="C54" i="5"/>
  <c r="X5" i="2"/>
  <c r="Y5" i="2" s="1"/>
  <c r="E54" i="5"/>
  <c r="V2" i="2"/>
  <c r="F54" i="5"/>
  <c r="G54" i="5"/>
  <c r="H54" i="5"/>
  <c r="I54" i="5"/>
  <c r="H7" i="1"/>
  <c r="V61" i="1" s="1"/>
  <c r="AA8" i="2"/>
  <c r="J7" i="1" s="1"/>
  <c r="P2" i="2"/>
  <c r="Q2" i="2" s="1"/>
  <c r="E2" i="1" s="1"/>
  <c r="C55" i="1" s="1"/>
  <c r="M2" i="2"/>
  <c r="E3" i="2"/>
  <c r="H3" i="2"/>
  <c r="I3" i="2" s="1"/>
  <c r="B3" i="1" s="1"/>
  <c r="E56" i="1" s="1"/>
  <c r="K3" i="2"/>
  <c r="D3" i="1" s="1"/>
  <c r="P3" i="2"/>
  <c r="Q3" i="2" s="1"/>
  <c r="E3" i="1" s="1"/>
  <c r="F56" i="1" s="1"/>
  <c r="M3" i="2"/>
  <c r="X3" i="2"/>
  <c r="Y3" i="2" s="1"/>
  <c r="H3" i="1" s="1"/>
  <c r="G56" i="1" s="1"/>
  <c r="U3" i="2"/>
  <c r="Z3" i="2" s="1"/>
  <c r="I3" i="1" s="1"/>
  <c r="J5" i="2"/>
  <c r="C5" i="1" s="1"/>
  <c r="J8" i="2"/>
  <c r="C7" i="1" s="1"/>
  <c r="B9" i="1"/>
  <c r="W62" i="1" s="1"/>
  <c r="K9" i="2"/>
  <c r="D9" i="1" s="1"/>
  <c r="K5" i="2"/>
  <c r="D5" i="1" s="1"/>
  <c r="Z5" i="2"/>
  <c r="I5" i="1" s="1"/>
  <c r="H5" i="1"/>
  <c r="M58" i="1" s="1"/>
  <c r="AA5" i="2"/>
  <c r="J5" i="1" s="1"/>
  <c r="K8" i="2"/>
  <c r="D7" i="1" s="1"/>
  <c r="H6" i="1"/>
  <c r="P59" i="1" s="1"/>
  <c r="AA6" i="2"/>
  <c r="J6" i="1" s="1"/>
  <c r="U2" i="2"/>
  <c r="X2" i="2"/>
  <c r="Y2" i="2" s="1"/>
  <c r="H2" i="1" s="1"/>
  <c r="D55" i="1" s="1"/>
  <c r="AA2" i="2"/>
  <c r="J2" i="1" s="1"/>
  <c r="B6" i="1"/>
  <c r="N59" i="1" s="1"/>
  <c r="K6" i="2"/>
  <c r="D6" i="1" s="1"/>
  <c r="S9" i="2"/>
  <c r="G9" i="1" s="1"/>
  <c r="E9" i="1"/>
  <c r="X62" i="1" s="1"/>
  <c r="S6" i="2"/>
  <c r="G6" i="1" s="1"/>
  <c r="E6" i="1"/>
  <c r="O59" i="1" s="1"/>
  <c r="Z7" i="2"/>
  <c r="I8" i="1" s="1"/>
  <c r="E7" i="1"/>
  <c r="U61" i="1" s="1"/>
  <c r="S8" i="2"/>
  <c r="G7" i="1" s="1"/>
  <c r="C54" i="3"/>
  <c r="C54" i="4"/>
  <c r="H2" i="2"/>
  <c r="I2" i="2" s="1"/>
  <c r="B2" i="1" s="1"/>
  <c r="B55" i="1" s="1"/>
  <c r="E4" i="2"/>
  <c r="J4" i="2" s="1"/>
  <c r="C4" i="1" s="1"/>
  <c r="N4" i="2"/>
  <c r="X4" i="2"/>
  <c r="Y4" i="2" s="1"/>
  <c r="H4" i="1" s="1"/>
  <c r="J57" i="1" s="1"/>
  <c r="U6" i="2"/>
  <c r="Z6" i="2" s="1"/>
  <c r="I6" i="1" s="1"/>
  <c r="P7" i="2"/>
  <c r="Q7" i="2" s="1"/>
  <c r="E8" i="1" s="1"/>
  <c r="R60" i="1" s="1"/>
  <c r="M9" i="2"/>
  <c r="R9" i="2" s="1"/>
  <c r="F9" i="1" s="1"/>
  <c r="B54" i="3"/>
  <c r="B54" i="4"/>
  <c r="D54" i="3"/>
  <c r="P4" i="2"/>
  <c r="Q4" i="2" s="1"/>
  <c r="E4" i="1" s="1"/>
  <c r="I57" i="1" s="1"/>
  <c r="M6" i="2"/>
  <c r="R6" i="2" s="1"/>
  <c r="F6" i="1" s="1"/>
  <c r="H7" i="2"/>
  <c r="I7" i="2" s="1"/>
  <c r="B8" i="1" s="1"/>
  <c r="Q60" i="1" s="1"/>
  <c r="E9" i="2"/>
  <c r="J9" i="2" s="1"/>
  <c r="C9" i="1" s="1"/>
  <c r="X9" i="2"/>
  <c r="Y9" i="2" s="1"/>
  <c r="H9" i="1" s="1"/>
  <c r="Y62" i="1" s="1"/>
  <c r="V3" i="2"/>
  <c r="AA3" i="2" s="1"/>
  <c r="J3" i="1" s="1"/>
  <c r="E6" i="2"/>
  <c r="J6" i="2" s="1"/>
  <c r="C6" i="1" s="1"/>
  <c r="U8" i="2"/>
  <c r="Z8" i="2" s="1"/>
  <c r="I7" i="1" s="1"/>
  <c r="J3" i="2" l="1"/>
  <c r="C3" i="1" s="1"/>
  <c r="K2" i="2"/>
  <c r="D2" i="1" s="1"/>
  <c r="J2" i="2"/>
  <c r="C2" i="1" s="1"/>
  <c r="S5" i="2"/>
  <c r="G5" i="1" s="1"/>
  <c r="R4" i="2"/>
  <c r="F4" i="1" s="1"/>
  <c r="R5" i="2"/>
  <c r="F5" i="1" s="1"/>
  <c r="R8" i="2"/>
  <c r="F7" i="1" s="1"/>
  <c r="Z4" i="2"/>
  <c r="I4" i="1" s="1"/>
  <c r="AA9" i="2"/>
  <c r="J9" i="1" s="1"/>
  <c r="S7" i="2"/>
  <c r="G8" i="1" s="1"/>
  <c r="Z2" i="2"/>
  <c r="I2" i="1" s="1"/>
  <c r="S3" i="2"/>
  <c r="G3" i="1" s="1"/>
  <c r="J7" i="2"/>
  <c r="C8" i="1" s="1"/>
  <c r="S4" i="2"/>
  <c r="G4" i="1" s="1"/>
  <c r="R3" i="2"/>
  <c r="F3" i="1" s="1"/>
  <c r="R2" i="2"/>
  <c r="F2" i="1" s="1"/>
  <c r="Z9" i="2"/>
  <c r="I9" i="1" s="1"/>
  <c r="R7" i="2"/>
  <c r="F8" i="1" s="1"/>
  <c r="S2" i="2"/>
  <c r="G2" i="1" s="1"/>
  <c r="K7" i="2"/>
  <c r="D8" i="1" s="1"/>
  <c r="AA4" i="2"/>
  <c r="J4" i="1" s="1"/>
</calcChain>
</file>

<file path=xl/sharedStrings.xml><?xml version="1.0" encoding="utf-8"?>
<sst xmlns="http://schemas.openxmlformats.org/spreadsheetml/2006/main" count="242" uniqueCount="99">
  <si>
    <t>K0s</t>
  </si>
  <si>
    <t>stat</t>
  </si>
  <si>
    <t>dev</t>
  </si>
  <si>
    <t>Lambda</t>
  </si>
  <si>
    <t>sLambda</t>
  </si>
  <si>
    <t>centrality</t>
  </si>
  <si>
    <t>&lt;Npart&gt;</t>
  </si>
  <si>
    <t>Nevents</t>
  </si>
  <si>
    <t>NKs</t>
  </si>
  <si>
    <t>Erreur statistique</t>
  </si>
  <si>
    <t>STDEV</t>
  </si>
  <si>
    <t>efficiency Ks</t>
  </si>
  <si>
    <t>yield Ks</t>
  </si>
  <si>
    <t>Ks enhancement</t>
  </si>
  <si>
    <t>Erreur Statistique</t>
  </si>
  <si>
    <t>Nlambda</t>
  </si>
  <si>
    <t>efficiency L</t>
  </si>
  <si>
    <t>Yield Lambda</t>
  </si>
  <si>
    <t>Lambda enhancement</t>
  </si>
  <si>
    <t>Nantilambda</t>
  </si>
  <si>
    <t>effic antiL</t>
  </si>
  <si>
    <t>yield antiLam</t>
  </si>
  <si>
    <t>antiL enhancement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</si>
  <si>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</si>
  <si>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</si>
  <si>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</si>
  <si>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</si>
  <si>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</si>
  <si>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</si>
  <si>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</si>
  <si>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</si>
  <si>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Centrality</t>
  </si>
  <si>
    <t xml:space="preserve"> Binome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</si>
  <si>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</si>
  <si>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</si>
  <si>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</si>
  <si>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</si>
  <si>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</si>
  <si>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</si>
  <si>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</si>
  <si>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</si>
  <si>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Linux - Bin01</t>
  </si>
  <si>
    <t>Linux - Bin02</t>
  </si>
  <si>
    <t>Prioritaire</t>
  </si>
  <si>
    <t>Linux - Bin03</t>
  </si>
  <si>
    <t>Secondaire</t>
  </si>
  <si>
    <t>Linux - Bin04</t>
  </si>
  <si>
    <t>Si le temps le permet</t>
  </si>
  <si>
    <t>Linux - Bin05</t>
  </si>
  <si>
    <t>Ne pas oublier les autres particules</t>
  </si>
  <si>
    <t>Linux - Bin06</t>
  </si>
  <si>
    <t>Linux - Bin07</t>
  </si>
  <si>
    <t>Linux - Bin08</t>
  </si>
  <si>
    <t>Linux - Bin09</t>
  </si>
  <si>
    <t>Linux - Bin10</t>
  </si>
  <si>
    <t>Linux - Bin11</t>
  </si>
  <si>
    <t>Linux - Bin12</t>
  </si>
  <si>
    <t>Linux - Bin13</t>
  </si>
  <si>
    <t>Linux - Bin14</t>
  </si>
  <si>
    <t>Linux - Bin15</t>
  </si>
  <si>
    <t>Linux - Bin16</t>
  </si>
  <si>
    <t>Linux - Bin17</t>
  </si>
  <si>
    <t>Linux - Bin18</t>
  </si>
  <si>
    <t>Linux - Bin19</t>
  </si>
  <si>
    <t>Linux - Bin20</t>
  </si>
  <si>
    <t>Win1 - Bin01</t>
  </si>
  <si>
    <t>Win1 - Bin02</t>
  </si>
  <si>
    <t>Win1 - Bin03</t>
  </si>
  <si>
    <t>Win1 - Bin04</t>
  </si>
  <si>
    <t>Win1 - Bin05</t>
  </si>
  <si>
    <t>Win1 - Bin06</t>
  </si>
  <si>
    <t>Win1 - Bin07</t>
  </si>
  <si>
    <t>Win1 - Bin08</t>
  </si>
  <si>
    <t>Win1 - Bin09</t>
  </si>
  <si>
    <t>Win1 - Bin10</t>
  </si>
  <si>
    <t>Win1 - Bin11</t>
  </si>
  <si>
    <t>Win1 - Bin12</t>
  </si>
  <si>
    <t>Win1 - Bin13</t>
  </si>
  <si>
    <t>Win1 - Bin14</t>
  </si>
  <si>
    <t>Win2 - Bin01</t>
  </si>
  <si>
    <t>Win2 - Bin02</t>
  </si>
  <si>
    <t>Win2 - Bin03</t>
  </si>
  <si>
    <t>Win2 - Bin04</t>
  </si>
  <si>
    <t>Win2 - Bin05</t>
  </si>
  <si>
    <t>Win2 - Bin06</t>
  </si>
  <si>
    <t>Win2 - Bin07</t>
  </si>
  <si>
    <t>Win2 - Bin08</t>
  </si>
  <si>
    <t>Win2 - Bin09</t>
  </si>
  <si>
    <t>Win2 - Bin10</t>
  </si>
  <si>
    <t>Win2 - Bin11</t>
  </si>
  <si>
    <t>Win2 - Bin12</t>
  </si>
  <si>
    <t>Win2 - Bin13</t>
  </si>
  <si>
    <t>Win2 - Bin14</t>
  </si>
  <si>
    <t>Moyenne</t>
  </si>
  <si>
    <t xml:space="preserve">Err. Rel. </t>
  </si>
  <si>
    <t>Λ</t>
  </si>
  <si>
    <t>Binome</t>
  </si>
  <si>
    <t>Anti-Λ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</si>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</sst>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  <font>
      <sz val="12"/>
      <color rgb="FF000000"/>
      <name val="Arial"/>
      <family val="2"/>
      <charset val="1"/>
    </font>
    <font>
      <sz val="11"/>
      <name val="Cambria"/>
      <family val="1"/>
      <charset val="1"/>
    </font>
    <font>
      <b/>
      <sz val="12"/>
      <color rgb="FF000000"/>
      <name val="Arial"/>
      <family val="2"/>
      <charset val="1"/>
    </font>
    <font>
      <i/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trike/>
      <sz val="12"/>
      <color rgb="FFFF0000"/>
      <name val="Arial"/>
      <family val="2"/>
      <charset val="1"/>
    </font>
    <font>
      <b/>
      <i/>
      <sz val="12"/>
      <color rgb="FF000000"/>
      <name val="Arial"/>
      <family val="2"/>
      <charset val="1"/>
    </font>
    <font>
      <i/>
      <sz val="12"/>
      <name val="Arial"/>
      <family val="2"/>
      <charset val="1"/>
    </font>
    <font>
      <strike/>
      <sz val="12"/>
      <color rgb="FFFF0000"/>
      <name val="Arial"/>
      <family val="2"/>
      <charset val="1"/>
    </font>
    <font>
      <b/>
      <strike/>
      <sz val="12"/>
      <name val="Arial"/>
      <family val="2"/>
      <charset val="1"/>
    </font>
    <font>
      <b/>
      <strike/>
      <sz val="12"/>
      <color rgb="FF000000"/>
      <name val="Arial"/>
      <family val="2"/>
      <charset val="1"/>
    </font>
    <font>
      <b/>
      <strike/>
      <sz val="12"/>
      <color rgb="FFCC0000"/>
      <name val="Arial"/>
      <family val="2"/>
      <charset val="1"/>
    </font>
    <font>
      <sz val="12"/>
      <color rgb="FF339966"/>
      <name val="Arial"/>
      <family val="2"/>
      <charset val="1"/>
    </font>
    <font>
      <sz val="12"/>
      <color rgb="FFCCCCCC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6FA8DC"/>
        <bgColor rgb="FF9FC5E8"/>
      </patternFill>
    </fill>
    <fill>
      <patternFill patternType="solid">
        <fgColor rgb="FFE06666"/>
        <bgColor rgb="FF9C5935"/>
      </patternFill>
    </fill>
    <fill>
      <patternFill patternType="solid">
        <fgColor rgb="FFFF9900"/>
        <bgColor rgb="FFE06666"/>
      </patternFill>
    </fill>
    <fill>
      <patternFill patternType="solid">
        <fgColor rgb="FFAECF00"/>
        <bgColor rgb="FF99CC00"/>
      </patternFill>
    </fill>
    <fill>
      <patternFill patternType="solid">
        <fgColor rgb="FF99CC00"/>
        <bgColor rgb="FFAECF00"/>
      </patternFill>
    </fill>
    <fill>
      <patternFill patternType="solid">
        <fgColor rgb="FF93C47D"/>
        <bgColor rgb="FFB3B3B3"/>
      </patternFill>
    </fill>
    <fill>
      <patternFill patternType="solid">
        <fgColor rgb="FF339966"/>
        <bgColor rgb="FF008080"/>
      </patternFill>
    </fill>
    <fill>
      <patternFill patternType="solid">
        <fgColor rgb="FFCCCCCC"/>
        <bgColor rgb="FFB7B7B7"/>
      </patternFill>
    </fill>
    <fill>
      <patternFill patternType="solid">
        <fgColor rgb="FFB3B3B3"/>
        <bgColor rgb="FFB7B7B7"/>
      </patternFill>
    </fill>
    <fill>
      <patternFill patternType="solid">
        <fgColor rgb="FFFFFFFF"/>
        <bgColor rgb="FFFFFFCC"/>
      </patternFill>
    </fill>
    <fill>
      <patternFill patternType="solid">
        <fgColor rgb="FF9FC5E8"/>
        <bgColor rgb="FFB7B7B7"/>
      </patternFill>
    </fill>
    <fill>
      <patternFill patternType="solid">
        <fgColor rgb="FFD5A6BD"/>
        <bgColor rgb="FFB7B7B7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7" fillId="0" borderId="0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2" borderId="0" xfId="0" applyFont="1" applyFill="1" applyAlignment="1"/>
    <xf numFmtId="0" fontId="3" fillId="0" borderId="0" xfId="0" applyFont="1" applyAlignment="1"/>
    <xf numFmtId="0" fontId="1" fillId="3" borderId="0" xfId="0" applyFont="1" applyFill="1" applyAlignment="1"/>
    <xf numFmtId="0" fontId="1" fillId="4" borderId="0" xfId="0" applyFont="1" applyFill="1" applyAlignment="1"/>
    <xf numFmtId="2" fontId="1" fillId="0" borderId="0" xfId="0" applyNumberFormat="1" applyFont="1" applyAlignment="1"/>
    <xf numFmtId="2" fontId="2" fillId="0" borderId="0" xfId="0" applyNumberFormat="1" applyFont="1" applyAlignment="1"/>
    <xf numFmtId="2" fontId="3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Border="1" applyAlignment="1"/>
    <xf numFmtId="2" fontId="1" fillId="5" borderId="0" xfId="0" applyNumberFormat="1" applyFont="1" applyFill="1" applyBorder="1" applyAlignment="1"/>
    <xf numFmtId="2" fontId="1" fillId="6" borderId="0" xfId="0" applyNumberFormat="1" applyFont="1" applyFill="1" applyBorder="1" applyAlignment="1"/>
    <xf numFmtId="0" fontId="2" fillId="0" borderId="0" xfId="0" applyFont="1" applyAlignment="1"/>
    <xf numFmtId="0" fontId="2" fillId="0" borderId="0" xfId="0" applyFont="1"/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/>
    </xf>
    <xf numFmtId="1" fontId="2" fillId="8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6" fillId="9" borderId="7" xfId="0" applyNumberFormat="1" applyFont="1" applyFill="1" applyBorder="1" applyAlignment="1">
      <alignment horizontal="center"/>
    </xf>
    <xf numFmtId="1" fontId="2" fillId="9" borderId="7" xfId="0" applyNumberFormat="1" applyFont="1" applyFill="1" applyBorder="1" applyAlignment="1">
      <alignment horizontal="center"/>
    </xf>
    <xf numFmtId="1" fontId="2" fillId="8" borderId="8" xfId="0" applyNumberFormat="1" applyFont="1" applyFill="1" applyBorder="1" applyAlignment="1">
      <alignment horizontal="center"/>
    </xf>
    <xf numFmtId="1" fontId="2" fillId="10" borderId="2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/>
    <xf numFmtId="0" fontId="2" fillId="11" borderId="0" xfId="0" applyFont="1" applyFill="1" applyAlignment="1"/>
    <xf numFmtId="0" fontId="6" fillId="0" borderId="0" xfId="0" applyFont="1" applyAlignment="1">
      <alignment horizontal="center"/>
    </xf>
    <xf numFmtId="1" fontId="2" fillId="11" borderId="0" xfId="0" applyNumberFormat="1" applyFont="1" applyFill="1" applyAlignment="1">
      <alignment horizontal="center"/>
    </xf>
    <xf numFmtId="0" fontId="6" fillId="11" borderId="0" xfId="0" applyFont="1" applyFill="1" applyAlignment="1"/>
    <xf numFmtId="1" fontId="2" fillId="0" borderId="0" xfId="0" applyNumberFormat="1" applyFont="1" applyAlignment="1"/>
    <xf numFmtId="0" fontId="5" fillId="12" borderId="10" xfId="0" applyFont="1" applyFill="1" applyBorder="1" applyAlignment="1">
      <alignment horizontal="center"/>
    </xf>
    <xf numFmtId="1" fontId="8" fillId="9" borderId="7" xfId="0" applyNumberFormat="1" applyFont="1" applyFill="1" applyBorder="1" applyAlignment="1">
      <alignment horizontal="center"/>
    </xf>
    <xf numFmtId="1" fontId="2" fillId="11" borderId="0" xfId="0" applyNumberFormat="1" applyFont="1" applyFill="1" applyBorder="1" applyAlignment="1">
      <alignment horizontal="center"/>
    </xf>
    <xf numFmtId="0" fontId="5" fillId="13" borderId="10" xfId="0" applyFont="1" applyFill="1" applyBorder="1" applyAlignment="1">
      <alignment horizontal="center"/>
    </xf>
    <xf numFmtId="1" fontId="2" fillId="0" borderId="0" xfId="0" applyNumberFormat="1" applyFont="1" applyAlignment="1">
      <alignment horizontal="center" wrapText="1"/>
    </xf>
    <xf numFmtId="1" fontId="2" fillId="8" borderId="0" xfId="0" applyNumberFormat="1" applyFont="1" applyFill="1" applyAlignment="1">
      <alignment horizontal="center"/>
    </xf>
    <xf numFmtId="1" fontId="2" fillId="9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" fontId="2" fillId="10" borderId="7" xfId="0" applyNumberFormat="1" applyFont="1" applyFill="1" applyBorder="1" applyAlignment="1">
      <alignment horizontal="center"/>
    </xf>
    <xf numFmtId="1" fontId="2" fillId="1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/>
    <xf numFmtId="2" fontId="4" fillId="0" borderId="1" xfId="0" applyNumberFormat="1" applyFont="1" applyBorder="1" applyAlignment="1"/>
    <xf numFmtId="2" fontId="4" fillId="0" borderId="0" xfId="0" applyNumberFormat="1" applyFont="1" applyAlignment="1"/>
    <xf numFmtId="2" fontId="9" fillId="0" borderId="5" xfId="0" applyNumberFormat="1" applyFont="1" applyBorder="1" applyAlignment="1">
      <alignment horizontal="center"/>
    </xf>
    <xf numFmtId="10" fontId="9" fillId="0" borderId="5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3" fillId="9" borderId="7" xfId="0" applyNumberFormat="1" applyFont="1" applyFill="1" applyBorder="1" applyAlignment="1">
      <alignment horizontal="center"/>
    </xf>
    <xf numFmtId="1" fontId="2" fillId="10" borderId="10" xfId="0" applyNumberFormat="1" applyFont="1" applyFill="1" applyBorder="1" applyAlignment="1">
      <alignment horizontal="center"/>
    </xf>
    <xf numFmtId="2" fontId="7" fillId="0" borderId="0" xfId="0" applyNumberFormat="1" applyFont="1" applyAlignment="1"/>
    <xf numFmtId="0" fontId="6" fillId="0" borderId="0" xfId="0" applyFont="1" applyAlignment="1"/>
    <xf numFmtId="1" fontId="14" fillId="8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5" fillId="8" borderId="0" xfId="0" applyNumberFormat="1" applyFont="1" applyFill="1" applyBorder="1" applyAlignment="1">
      <alignment horizontal="center"/>
    </xf>
    <xf numFmtId="1" fontId="16" fillId="9" borderId="7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8000"/>
      <rgbColor rgb="FF000080"/>
      <rgbColor rgb="FF808000"/>
      <rgbColor rgb="FF800080"/>
      <rgbColor rgb="FF008080"/>
      <rgbColor rgb="FFB7B7B7"/>
      <rgbColor rgb="FF93C47D"/>
      <rgbColor rgb="FF6FA8DC"/>
      <rgbColor rgb="FF9C5935"/>
      <rgbColor rgb="FFFFFFCC"/>
      <rgbColor rgb="FFCCFFFF"/>
      <rgbColor rgb="FF660066"/>
      <rgbColor rgb="FFE06666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FC5E8"/>
      <rgbColor rgb="FFFF99CC"/>
      <rgbColor rgb="FFD5A6BD"/>
      <rgbColor rgb="FFFFCC99"/>
      <rgbColor rgb="FF3366FF"/>
      <rgbColor rgb="FF33CCCC"/>
      <rgbColor rgb="FF99CC00"/>
      <rgbColor rgb="FFAECF00"/>
      <rgbColor rgb="FFFF9900"/>
      <rgbColor rgb="FFFF420E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erreurs'!$B$55:$B$62</c:f>
              <c:numCache>
                <c:formatCode>General</c:formatCode>
                <c:ptCount val="8"/>
                <c:pt idx="0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DA-F74C-9880-2BC48D7C6AEA}"/>
            </c:ext>
          </c:extLst>
        </c:ser>
        <c:ser>
          <c:idx val="1"/>
          <c:order val="1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erreurs'!$C$55:$C$62</c:f>
              <c:numCache>
                <c:formatCode>General</c:formatCode>
                <c:ptCount val="8"/>
                <c:pt idx="0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DA-F74C-9880-2BC48D7C6AEA}"/>
            </c:ext>
          </c:extLst>
        </c:ser>
        <c:ser>
          <c:idx val="2"/>
          <c:order val="2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erreurs'!$D$55:$D$62</c:f>
              <c:numCache>
                <c:formatCode>General</c:formatCode>
                <c:ptCount val="8"/>
                <c:pt idx="0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DA-F74C-9880-2BC48D7C6AEA}"/>
            </c:ext>
          </c:extLst>
        </c:ser>
        <c:ser>
          <c:idx val="3"/>
          <c:order val="3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erreurs'!$E$55:$E$62</c:f>
              <c:numCache>
                <c:formatCode>0.00</c:formatCode>
                <c:ptCount val="8"/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8DA-F74C-9880-2BC48D7C6AEA}"/>
            </c:ext>
          </c:extLst>
        </c:ser>
        <c:ser>
          <c:idx val="4"/>
          <c:order val="4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erreurs'!$F$55:$F$62</c:f>
              <c:numCache>
                <c:formatCode>0.00</c:formatCode>
                <c:ptCount val="8"/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8DA-F74C-9880-2BC48D7C6AEA}"/>
            </c:ext>
          </c:extLst>
        </c:ser>
        <c:ser>
          <c:idx val="5"/>
          <c:order val="5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erreurs'!$G$55:$G$62</c:f>
              <c:numCache>
                <c:formatCode>0.00</c:formatCode>
                <c:ptCount val="8"/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8DA-F74C-9880-2BC48D7C6AEA}"/>
            </c:ext>
          </c:extLst>
        </c:ser>
        <c:ser>
          <c:idx val="6"/>
          <c:order val="6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erreurs'!$H$55:$H$62</c:f>
              <c:numCache>
                <c:formatCode>General</c:formatCode>
                <c:ptCount val="8"/>
                <c:pt idx="2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8DA-F74C-9880-2BC48D7C6AEA}"/>
            </c:ext>
          </c:extLst>
        </c:ser>
        <c:ser>
          <c:idx val="7"/>
          <c:order val="7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erreurs'!$I$55:$I$62</c:f>
              <c:numCache>
                <c:formatCode>General</c:formatCode>
                <c:ptCount val="8"/>
                <c:pt idx="2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8DA-F74C-9880-2BC48D7C6AEA}"/>
            </c:ext>
          </c:extLst>
        </c:ser>
        <c:ser>
          <c:idx val="8"/>
          <c:order val="8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erreurs'!$J$55:$J$62</c:f>
              <c:numCache>
                <c:formatCode>General</c:formatCode>
                <c:ptCount val="8"/>
                <c:pt idx="2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8DA-F74C-9880-2BC48D7C6AEA}"/>
            </c:ext>
          </c:extLst>
        </c:ser>
        <c:ser>
          <c:idx val="9"/>
          <c:order val="9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erreurs'!$K$55:$K$62</c:f>
              <c:numCache>
                <c:formatCode>General</c:formatCode>
                <c:ptCount val="8"/>
                <c:pt idx="3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8DA-F74C-9880-2BC48D7C6AEA}"/>
            </c:ext>
          </c:extLst>
        </c:ser>
        <c:ser>
          <c:idx val="10"/>
          <c:order val="10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erreurs'!$L$55:$L$62</c:f>
              <c:numCache>
                <c:formatCode>General</c:formatCode>
                <c:ptCount val="8"/>
                <c:pt idx="3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8DA-F74C-9880-2BC48D7C6AEA}"/>
            </c:ext>
          </c:extLst>
        </c:ser>
        <c:ser>
          <c:idx val="11"/>
          <c:order val="11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erreurs'!$M$55:$M$62</c:f>
              <c:numCache>
                <c:formatCode>General</c:formatCode>
                <c:ptCount val="8"/>
                <c:pt idx="3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8DA-F74C-9880-2BC48D7C6AEA}"/>
            </c:ext>
          </c:extLst>
        </c:ser>
        <c:ser>
          <c:idx val="12"/>
          <c:order val="12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erreurs'!$N$55:$N$62</c:f>
              <c:numCache>
                <c:formatCode>General</c:formatCode>
                <c:ptCount val="8"/>
                <c:pt idx="4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8DA-F74C-9880-2BC48D7C6AEA}"/>
            </c:ext>
          </c:extLst>
        </c:ser>
        <c:ser>
          <c:idx val="13"/>
          <c:order val="13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erreurs'!$O$55:$O$62</c:f>
              <c:numCache>
                <c:formatCode>General</c:formatCode>
                <c:ptCount val="8"/>
                <c:pt idx="4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8DA-F74C-9880-2BC48D7C6AEA}"/>
            </c:ext>
          </c:extLst>
        </c:ser>
        <c:ser>
          <c:idx val="14"/>
          <c:order val="14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erreurs'!$P$55:$P$62</c:f>
              <c:numCache>
                <c:formatCode>General</c:formatCode>
                <c:ptCount val="8"/>
                <c:pt idx="4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8DA-F74C-9880-2BC48D7C6AEA}"/>
            </c:ext>
          </c:extLst>
        </c:ser>
        <c:ser>
          <c:idx val="15"/>
          <c:order val="15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erreurs'!$Q$55:$Q$62</c:f>
              <c:numCache>
                <c:formatCode>General</c:formatCode>
                <c:ptCount val="8"/>
                <c:pt idx="5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8DA-F74C-9880-2BC48D7C6AEA}"/>
            </c:ext>
          </c:extLst>
        </c:ser>
        <c:ser>
          <c:idx val="16"/>
          <c:order val="16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erreurs'!$R$55:$R$62</c:f>
              <c:numCache>
                <c:formatCode>General</c:formatCode>
                <c:ptCount val="8"/>
                <c:pt idx="5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78DA-F74C-9880-2BC48D7C6AEA}"/>
            </c:ext>
          </c:extLst>
        </c:ser>
        <c:ser>
          <c:idx val="17"/>
          <c:order val="17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erreurs'!$S$55:$S$62</c:f>
              <c:numCache>
                <c:formatCode>General</c:formatCode>
                <c:ptCount val="8"/>
                <c:pt idx="5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1-78DA-F74C-9880-2BC48D7C6AEA}"/>
            </c:ext>
          </c:extLst>
        </c:ser>
        <c:ser>
          <c:idx val="18"/>
          <c:order val="18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erreurs'!$T$55:$T$62</c:f>
              <c:numCache>
                <c:formatCode>General</c:formatCode>
                <c:ptCount val="8"/>
                <c:pt idx="6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8DA-F74C-9880-2BC48D7C6AEA}"/>
            </c:ext>
          </c:extLst>
        </c:ser>
        <c:ser>
          <c:idx val="19"/>
          <c:order val="19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erreurs'!$U$55:$U$62</c:f>
              <c:numCache>
                <c:formatCode>General</c:formatCode>
                <c:ptCount val="8"/>
                <c:pt idx="6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3-78DA-F74C-9880-2BC48D7C6AEA}"/>
            </c:ext>
          </c:extLst>
        </c:ser>
        <c:ser>
          <c:idx val="20"/>
          <c:order val="20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erreurs'!$V$55:$V$62</c:f>
              <c:numCache>
                <c:formatCode>General</c:formatCode>
                <c:ptCount val="8"/>
                <c:pt idx="6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78DA-F74C-9880-2BC48D7C6AEA}"/>
            </c:ext>
          </c:extLst>
        </c:ser>
        <c:ser>
          <c:idx val="21"/>
          <c:order val="21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erreurs'!$W$55:$W$62</c:f>
              <c:numCache>
                <c:formatCode>General</c:formatCode>
                <c:ptCount val="8"/>
                <c:pt idx="7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5-78DA-F74C-9880-2BC48D7C6AEA}"/>
            </c:ext>
          </c:extLst>
        </c:ser>
        <c:ser>
          <c:idx val="22"/>
          <c:order val="22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erreurs'!$X$55:$X$62</c:f>
              <c:numCache>
                <c:formatCode>General</c:formatCode>
                <c:ptCount val="8"/>
                <c:pt idx="7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78DA-F74C-9880-2BC48D7C6AEA}"/>
            </c:ext>
          </c:extLst>
        </c:ser>
        <c:ser>
          <c:idx val="23"/>
          <c:order val="23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erreurs'!$Y$55:$Y$62</c:f>
              <c:numCache>
                <c:formatCode>General</c:formatCode>
                <c:ptCount val="8"/>
                <c:pt idx="7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78DA-F74C-9880-2BC48D7C6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31804"/>
        <c:axId val="10344678"/>
      </c:scatterChart>
      <c:valAx>
        <c:axId val="9633180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0344678"/>
        <c:crosses val="autoZero"/>
        <c:crossBetween val="midCat"/>
      </c:valAx>
      <c:valAx>
        <c:axId val="1034467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96331804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erreurs'!$B$55:$B$62</c:f>
              <c:numCache>
                <c:formatCode>General</c:formatCode>
                <c:ptCount val="8"/>
                <c:pt idx="0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527-2B41-BFE3-2C93E44C721D}"/>
            </c:ext>
          </c:extLst>
        </c:ser>
        <c:ser>
          <c:idx val="1"/>
          <c:order val="1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00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erreurs'!$B$1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527-2B41-BFE3-2C93E44C721D}"/>
            </c:ext>
          </c:extLst>
        </c:ser>
        <c:ser>
          <c:idx val="2"/>
          <c:order val="2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99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erreurs'!$C$55:$C$62</c:f>
              <c:numCache>
                <c:formatCode>General</c:formatCode>
                <c:ptCount val="8"/>
                <c:pt idx="0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2527-2B41-BFE3-2C93E44C721D}"/>
            </c:ext>
          </c:extLst>
        </c:ser>
        <c:ser>
          <c:idx val="3"/>
          <c:order val="3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0000FF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erreurs'!$D$55:$D$62</c:f>
              <c:numCache>
                <c:formatCode>General</c:formatCode>
                <c:ptCount val="8"/>
                <c:pt idx="0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2527-2B41-BFE3-2C93E44C721D}"/>
            </c:ext>
          </c:extLst>
        </c:ser>
        <c:ser>
          <c:idx val="4"/>
          <c:order val="4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00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erreurs'!$E$55:$E$62</c:f>
              <c:numCache>
                <c:formatCode>0.00</c:formatCode>
                <c:ptCount val="8"/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2527-2B41-BFE3-2C93E44C721D}"/>
            </c:ext>
          </c:extLst>
        </c:ser>
        <c:ser>
          <c:idx val="5"/>
          <c:order val="5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99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erreurs'!$F$55:$F$62</c:f>
              <c:numCache>
                <c:formatCode>0.00</c:formatCode>
                <c:ptCount val="8"/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2527-2B41-BFE3-2C93E44C721D}"/>
            </c:ext>
          </c:extLst>
        </c:ser>
        <c:ser>
          <c:idx val="6"/>
          <c:order val="6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0000FF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erreurs'!$G$55:$G$62</c:f>
              <c:numCache>
                <c:formatCode>0.00</c:formatCode>
                <c:ptCount val="8"/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2527-2B41-BFE3-2C93E44C721D}"/>
            </c:ext>
          </c:extLst>
        </c:ser>
        <c:ser>
          <c:idx val="7"/>
          <c:order val="7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00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erreurs'!$H$55:$H$62</c:f>
              <c:numCache>
                <c:formatCode>General</c:formatCode>
                <c:ptCount val="8"/>
                <c:pt idx="2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2527-2B41-BFE3-2C93E44C721D}"/>
            </c:ext>
          </c:extLst>
        </c:ser>
        <c:ser>
          <c:idx val="8"/>
          <c:order val="8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99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erreurs'!$I$55:$I$62</c:f>
              <c:numCache>
                <c:formatCode>General</c:formatCode>
                <c:ptCount val="8"/>
                <c:pt idx="2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0-2527-2B41-BFE3-2C93E44C721D}"/>
            </c:ext>
          </c:extLst>
        </c:ser>
        <c:ser>
          <c:idx val="9"/>
          <c:order val="9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0000FF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erreurs'!$J$55:$J$62</c:f>
              <c:numCache>
                <c:formatCode>General</c:formatCode>
                <c:ptCount val="8"/>
                <c:pt idx="2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2527-2B41-BFE3-2C93E44C721D}"/>
            </c:ext>
          </c:extLst>
        </c:ser>
        <c:ser>
          <c:idx val="10"/>
          <c:order val="10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00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erreurs'!$K$55:$K$62</c:f>
              <c:numCache>
                <c:formatCode>General</c:formatCode>
                <c:ptCount val="8"/>
                <c:pt idx="3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4-2527-2B41-BFE3-2C93E44C721D}"/>
            </c:ext>
          </c:extLst>
        </c:ser>
        <c:ser>
          <c:idx val="11"/>
          <c:order val="11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99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erreurs'!$L$55:$L$62</c:f>
              <c:numCache>
                <c:formatCode>General</c:formatCode>
                <c:ptCount val="8"/>
                <c:pt idx="3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6-2527-2B41-BFE3-2C93E44C721D}"/>
            </c:ext>
          </c:extLst>
        </c:ser>
        <c:ser>
          <c:idx val="12"/>
          <c:order val="12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0000FF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erreurs'!$M$55:$M$62</c:f>
              <c:numCache>
                <c:formatCode>General</c:formatCode>
                <c:ptCount val="8"/>
                <c:pt idx="3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2527-2B41-BFE3-2C93E44C721D}"/>
            </c:ext>
          </c:extLst>
        </c:ser>
        <c:ser>
          <c:idx val="13"/>
          <c:order val="13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00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erreurs'!$N$55:$N$62</c:f>
              <c:numCache>
                <c:formatCode>General</c:formatCode>
                <c:ptCount val="8"/>
                <c:pt idx="4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2527-2B41-BFE3-2C93E44C721D}"/>
            </c:ext>
          </c:extLst>
        </c:ser>
        <c:ser>
          <c:idx val="14"/>
          <c:order val="14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99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erreurs'!$O$55:$O$62</c:f>
              <c:numCache>
                <c:formatCode>General</c:formatCode>
                <c:ptCount val="8"/>
                <c:pt idx="4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C-2527-2B41-BFE3-2C93E44C721D}"/>
            </c:ext>
          </c:extLst>
        </c:ser>
        <c:ser>
          <c:idx val="15"/>
          <c:order val="15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0000FF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erreurs'!$P$55:$P$62</c:f>
              <c:numCache>
                <c:formatCode>General</c:formatCode>
                <c:ptCount val="8"/>
                <c:pt idx="4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2527-2B41-BFE3-2C93E44C721D}"/>
            </c:ext>
          </c:extLst>
        </c:ser>
        <c:ser>
          <c:idx val="16"/>
          <c:order val="16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00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erreurs'!$Q$55:$Q$62</c:f>
              <c:numCache>
                <c:formatCode>General</c:formatCode>
                <c:ptCount val="8"/>
                <c:pt idx="5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0-2527-2B41-BFE3-2C93E44C721D}"/>
            </c:ext>
          </c:extLst>
        </c:ser>
        <c:ser>
          <c:idx val="17"/>
          <c:order val="17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99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erreurs'!$R$55:$R$62</c:f>
              <c:numCache>
                <c:formatCode>General</c:formatCode>
                <c:ptCount val="8"/>
                <c:pt idx="5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2-2527-2B41-BFE3-2C93E44C721D}"/>
            </c:ext>
          </c:extLst>
        </c:ser>
        <c:ser>
          <c:idx val="18"/>
          <c:order val="18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0000FF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erreurs'!$S$55:$S$62</c:f>
              <c:numCache>
                <c:formatCode>General</c:formatCode>
                <c:ptCount val="8"/>
                <c:pt idx="5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4-2527-2B41-BFE3-2C93E44C721D}"/>
            </c:ext>
          </c:extLst>
        </c:ser>
        <c:ser>
          <c:idx val="19"/>
          <c:order val="19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00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erreurs'!$T$55:$T$62</c:f>
              <c:numCache>
                <c:formatCode>General</c:formatCode>
                <c:ptCount val="8"/>
                <c:pt idx="6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6-2527-2B41-BFE3-2C93E44C721D}"/>
            </c:ext>
          </c:extLst>
        </c:ser>
        <c:ser>
          <c:idx val="20"/>
          <c:order val="20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99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erreurs'!$U$55:$U$62</c:f>
              <c:numCache>
                <c:formatCode>General</c:formatCode>
                <c:ptCount val="8"/>
                <c:pt idx="6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8-2527-2B41-BFE3-2C93E44C721D}"/>
            </c:ext>
          </c:extLst>
        </c:ser>
        <c:ser>
          <c:idx val="21"/>
          <c:order val="21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00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0000FF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erreurs'!$V$55:$V$62</c:f>
              <c:numCache>
                <c:formatCode>General</c:formatCode>
                <c:ptCount val="8"/>
                <c:pt idx="6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A-2527-2B41-BFE3-2C93E44C721D}"/>
            </c:ext>
          </c:extLst>
        </c:ser>
        <c:ser>
          <c:idx val="22"/>
          <c:order val="22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00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erreurs'!$W$55:$W$62</c:f>
              <c:numCache>
                <c:formatCode>General</c:formatCode>
                <c:ptCount val="8"/>
                <c:pt idx="7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C-2527-2B41-BFE3-2C93E44C721D}"/>
            </c:ext>
          </c:extLst>
        </c:ser>
        <c:ser>
          <c:idx val="23"/>
          <c:order val="23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99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80">
                <a:solidFill>
                  <a:srgbClr val="FF9900"/>
                </a:solidFill>
                <a:round/>
              </a:ln>
            </c:spPr>
            <c:trendlineType val="linear"/>
            <c:dispRSqr val="0"/>
            <c:dispEq val="0"/>
          </c:trendline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erreurs'!$X$55:$X$62</c:f>
              <c:numCache>
                <c:formatCode>General</c:formatCode>
                <c:ptCount val="8"/>
                <c:pt idx="7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E-2527-2B41-BFE3-2C93E44C721D}"/>
            </c:ext>
          </c:extLst>
        </c:ser>
        <c:ser>
          <c:idx val="24"/>
          <c:order val="24"/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9C5935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 avec erreurs'!$A$55:$A$62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 avec erreurs'!$Y$55:$Y$62</c:f>
              <c:numCache>
                <c:formatCode>General</c:formatCode>
                <c:ptCount val="8"/>
                <c:pt idx="7" formatCode="0.0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F-2527-2B41-BFE3-2C93E44C7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672697"/>
        <c:axId val="1579856"/>
      </c:scatterChart>
      <c:valAx>
        <c:axId val="4767269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1579856"/>
        <c:crosses val="autoZero"/>
        <c:crossBetween val="midCat"/>
      </c:valAx>
      <c:valAx>
        <c:axId val="15798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47672697"/>
        <c:crosses val="autoZero"/>
        <c:crossBetween val="midCat"/>
      </c:valAx>
      <c:spPr>
        <a:noFill/>
        <a:ln>
          <a:noFill/>
        </a:ln>
      </c:spPr>
    </c:plotArea>
    <c:plotVisOnly val="1"/>
    <c:dispBlanksAs val="zero"/>
    <c:showDLblsOverMax val="1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'Résultats finaux'!$I$1</c:f>
              <c:strCache>
                <c:ptCount val="1"/>
                <c:pt idx="0">
                  <c:v>Ks enhancement</c:v>
                </c:pt>
              </c:strCache>
            </c:strRef>
          </c:tx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4586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finaux'!$B$2:$B$9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finaux'!$I$2:$I$9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D00-3046-876A-F08AAE4DCEB9}"/>
            </c:ext>
          </c:extLst>
        </c:ser>
        <c:ser>
          <c:idx val="1"/>
          <c:order val="1"/>
          <c:tx>
            <c:strRef>
              <c:f>'Résultats finaux'!$Q$1</c:f>
              <c:strCache>
                <c:ptCount val="1"/>
                <c:pt idx="0">
                  <c:v>Lambda enhancement</c:v>
                </c:pt>
              </c:strCache>
            </c:strRef>
          </c:tx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FF420E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finaux'!$B$2:$B$9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finaux'!$Q$2:$Q$9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D00-3046-876A-F08AAE4DCEB9}"/>
            </c:ext>
          </c:extLst>
        </c:ser>
        <c:ser>
          <c:idx val="2"/>
          <c:order val="2"/>
          <c:tx>
            <c:strRef>
              <c:f>'Résultats finaux'!$Y$1</c:f>
              <c:strCache>
                <c:ptCount val="1"/>
                <c:pt idx="0">
                  <c:v>antiL enhancement</c:v>
                </c:pt>
              </c:strCache>
            </c:strRef>
          </c:tx>
          <c:spPr>
            <a:ln w="47520">
              <a:noFill/>
            </a:ln>
          </c:spPr>
          <c:marker>
            <c:symbol val="circle"/>
            <c:size val="7"/>
            <c:spPr>
              <a:solidFill>
                <a:srgbClr val="00FF00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'Résultats finaux'!$B$2:$B$9</c:f>
              <c:numCache>
                <c:formatCode>General</c:formatCode>
                <c:ptCount val="8"/>
                <c:pt idx="0">
                  <c:v>360</c:v>
                </c:pt>
                <c:pt idx="1">
                  <c:v>260</c:v>
                </c:pt>
                <c:pt idx="2">
                  <c:v>186</c:v>
                </c:pt>
                <c:pt idx="3">
                  <c:v>129</c:v>
                </c:pt>
                <c:pt idx="4">
                  <c:v>85</c:v>
                </c:pt>
                <c:pt idx="5">
                  <c:v>52</c:v>
                </c:pt>
                <c:pt idx="6">
                  <c:v>30</c:v>
                </c:pt>
                <c:pt idx="7">
                  <c:v>16</c:v>
                </c:pt>
              </c:numCache>
            </c:numRef>
          </c:xVal>
          <c:yVal>
            <c:numRef>
              <c:f>'Résultats finaux'!$Y$2:$Y$9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D00-3046-876A-F08AAE4DC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538701"/>
        <c:axId val="2513351"/>
      </c:scatterChart>
      <c:valAx>
        <c:axId val="97538701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 rot="0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lang="en-US" sz="10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&lt;N part&gt;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2513351"/>
        <c:crosses val="autoZero"/>
        <c:crossBetween val="midCat"/>
      </c:valAx>
      <c:valAx>
        <c:axId val="251335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lang="en-US" sz="1000" b="0" strike="noStrike" spc="-1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Enhancement</a:t>
                </a:r>
              </a:p>
            </c:rich>
          </c:tx>
          <c:overlay val="0"/>
        </c:title>
        <c:numFmt formatCode="General" sourceLinked="0"/>
        <c:majorTickMark val="cross"/>
        <c:minorTickMark val="cross"/>
        <c:tickLblPos val="nextTo"/>
        <c:spPr>
          <a:ln w="47520">
            <a:noFill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  <a:endParaRPr lang="en-US"/>
          </a:p>
        </c:txPr>
        <c:crossAx val="97538701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zero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95400</xdr:colOff>
      <xdr:row>9</xdr:row>
      <xdr:rowOff>152280</xdr:rowOff>
    </xdr:from>
    <xdr:to>
      <xdr:col>9</xdr:col>
      <xdr:colOff>323640</xdr:colOff>
      <xdr:row>28</xdr:row>
      <xdr:rowOff>85320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133200</xdr:colOff>
      <xdr:row>30</xdr:row>
      <xdr:rowOff>0</xdr:rowOff>
    </xdr:from>
    <xdr:to>
      <xdr:col>8</xdr:col>
      <xdr:colOff>447480</xdr:colOff>
      <xdr:row>48</xdr:row>
      <xdr:rowOff>104400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399960</xdr:colOff>
      <xdr:row>10</xdr:row>
      <xdr:rowOff>360</xdr:rowOff>
    </xdr:from>
    <xdr:to>
      <xdr:col>10</xdr:col>
      <xdr:colOff>838080</xdr:colOff>
      <xdr:row>27</xdr:row>
      <xdr:rowOff>19080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windowProtection="1" tabSelected="1" topLeftCell="A66" zoomScaleNormal="100" workbookViewId="0">
      <pane xSplit="1" topLeftCell="B1" activePane="topRight" state="frozen"/>
      <selection pane="topRight" activeCell="C2" sqref="C2"/>
    </sheetView>
  </sheetViews>
  <sheetFormatPr baseColWidth="10" defaultColWidth="8.83203125" defaultRowHeight="13" x14ac:dyDescent="0.15"/>
  <cols>
    <col min="1" max="1" width="8.5"/>
    <col min="2" max="2" width="10"/>
    <col min="4" max="4" width="8.33203125"/>
    <col min="5" max="5" width="12.1640625"/>
    <col min="6" max="6" width="9.33203125"/>
    <col min="7" max="7" width="7"/>
    <col min="8" max="8" width="12.5"/>
    <col min="9" max="9" width="10.33203125"/>
    <col min="10" max="10" width="12.33203125"/>
    <col min="11" max="25" width="4.6640625"/>
  </cols>
  <sheetData>
    <row r="1" spans="1:10" ht="16" x14ac:dyDescent="0.2">
      <c r="A1" s="4"/>
      <c r="B1" s="5" t="s">
        <v>0</v>
      </c>
      <c r="C1" s="6" t="s">
        <v>1</v>
      </c>
      <c r="D1" s="4" t="s">
        <v>2</v>
      </c>
      <c r="E1" s="7" t="s">
        <v>3</v>
      </c>
      <c r="F1" s="6" t="s">
        <v>1</v>
      </c>
      <c r="G1" s="4" t="s">
        <v>2</v>
      </c>
      <c r="H1" s="8" t="s">
        <v>4</v>
      </c>
      <c r="I1" s="6" t="s">
        <v>1</v>
      </c>
      <c r="J1" s="4" t="str">
        <f>'Résultats finaux'!AA1</f>
        <v>STDEV</v>
      </c>
    </row>
    <row r="2" spans="1:10" ht="16" x14ac:dyDescent="0.2">
      <c r="A2" s="4">
        <f>'Résultats finaux'!B2</f>
        <v>360</v>
      </c>
      <c r="B2" s="9" t="e">
        <f>'Résultats finaux'!I2</f>
        <v>#DIV/0!</v>
      </c>
      <c r="C2" s="9" t="e">
        <f>'Résultats finaux'!J2</f>
        <v>#DIV/0!</v>
      </c>
      <c r="D2" s="9" t="e">
        <f>'Résultats finaux'!K2</f>
        <v>#DIV/0!</v>
      </c>
      <c r="E2" s="9" t="e">
        <f>'Résultats finaux'!Q2</f>
        <v>#DIV/0!</v>
      </c>
      <c r="F2" s="9" t="e">
        <f>'Résultats finaux'!R2</f>
        <v>#DIV/0!</v>
      </c>
      <c r="G2" s="9" t="e">
        <f>'Résultats finaux'!S2</f>
        <v>#DIV/0!</v>
      </c>
      <c r="H2" s="9" t="e">
        <f>'Résultats finaux'!Y2</f>
        <v>#DIV/0!</v>
      </c>
      <c r="I2" s="9" t="e">
        <f>'Résultats finaux'!Z2</f>
        <v>#DIV/0!</v>
      </c>
      <c r="J2" s="9" t="e">
        <f>'Résultats finaux'!AA2</f>
        <v>#DIV/0!</v>
      </c>
    </row>
    <row r="3" spans="1:10" ht="16" x14ac:dyDescent="0.2">
      <c r="A3" s="4">
        <f>'Résultats finaux'!B3</f>
        <v>260</v>
      </c>
      <c r="B3" s="9" t="e">
        <f>'Résultats finaux'!I3</f>
        <v>#DIV/0!</v>
      </c>
      <c r="C3" s="9" t="e">
        <f>'Résultats finaux'!J3</f>
        <v>#DIV/0!</v>
      </c>
      <c r="D3" s="9" t="e">
        <f>'Résultats finaux'!K3</f>
        <v>#DIV/0!</v>
      </c>
      <c r="E3" s="9" t="e">
        <f>'Résultats finaux'!Q3</f>
        <v>#DIV/0!</v>
      </c>
      <c r="F3" s="9" t="e">
        <f>'Résultats finaux'!R3</f>
        <v>#DIV/0!</v>
      </c>
      <c r="G3" s="9" t="e">
        <f>'Résultats finaux'!S3</f>
        <v>#DIV/0!</v>
      </c>
      <c r="H3" s="9" t="e">
        <f>'Résultats finaux'!Y3</f>
        <v>#DIV/0!</v>
      </c>
      <c r="I3" s="9" t="e">
        <f>'Résultats finaux'!Z3</f>
        <v>#DIV/0!</v>
      </c>
      <c r="J3" s="9" t="e">
        <f>'Résultats finaux'!AA3</f>
        <v>#DIV/0!</v>
      </c>
    </row>
    <row r="4" spans="1:10" ht="16" x14ac:dyDescent="0.2">
      <c r="A4" s="4">
        <f>'Résultats finaux'!B4</f>
        <v>186</v>
      </c>
      <c r="B4" s="9" t="e">
        <f>'Résultats finaux'!I4</f>
        <v>#DIV/0!</v>
      </c>
      <c r="C4" s="9" t="e">
        <f>'Résultats finaux'!J4</f>
        <v>#DIV/0!</v>
      </c>
      <c r="D4" s="10">
        <v>222</v>
      </c>
      <c r="E4" s="9" t="e">
        <f>'Résultats finaux'!Q4</f>
        <v>#DIV/0!</v>
      </c>
      <c r="F4" s="9" t="e">
        <f>'Résultats finaux'!R4</f>
        <v>#DIV/0!</v>
      </c>
      <c r="G4" s="9" t="e">
        <f>'Résultats finaux'!S4</f>
        <v>#DIV/0!</v>
      </c>
      <c r="H4" s="9" t="e">
        <f>'Résultats finaux'!Y4</f>
        <v>#DIV/0!</v>
      </c>
      <c r="I4" s="9" t="e">
        <f>'Résultats finaux'!Z4</f>
        <v>#DIV/0!</v>
      </c>
      <c r="J4" s="9" t="e">
        <f>'Résultats finaux'!AA4</f>
        <v>#DIV/0!</v>
      </c>
    </row>
    <row r="5" spans="1:10" ht="16" x14ac:dyDescent="0.2">
      <c r="A5" s="4">
        <f>'Résultats finaux'!B5</f>
        <v>129</v>
      </c>
      <c r="B5" s="9" t="e">
        <f>'Résultats finaux'!I5</f>
        <v>#DIV/0!</v>
      </c>
      <c r="C5" s="9" t="e">
        <f>'Résultats finaux'!J5</f>
        <v>#DIV/0!</v>
      </c>
      <c r="D5" s="9" t="e">
        <f>'Résultats finaux'!K5</f>
        <v>#DIV/0!</v>
      </c>
      <c r="E5" s="9" t="e">
        <f>'Résultats finaux'!Q5</f>
        <v>#DIV/0!</v>
      </c>
      <c r="F5" s="9" t="e">
        <f>'Résultats finaux'!R5</f>
        <v>#DIV/0!</v>
      </c>
      <c r="G5" s="9" t="e">
        <f>'Résultats finaux'!S5</f>
        <v>#DIV/0!</v>
      </c>
      <c r="H5" s="9" t="e">
        <f>'Résultats finaux'!Y5</f>
        <v>#DIV/0!</v>
      </c>
      <c r="I5" s="9" t="e">
        <f>'Résultats finaux'!Z5</f>
        <v>#DIV/0!</v>
      </c>
      <c r="J5" s="9" t="e">
        <f>'Résultats finaux'!AA5</f>
        <v>#DIV/0!</v>
      </c>
    </row>
    <row r="6" spans="1:10" ht="16" x14ac:dyDescent="0.2">
      <c r="A6" s="4">
        <f>'Résultats finaux'!B6</f>
        <v>85</v>
      </c>
      <c r="B6" s="9" t="e">
        <f>'Résultats finaux'!I6</f>
        <v>#DIV/0!</v>
      </c>
      <c r="C6" s="9" t="e">
        <f>'Résultats finaux'!J6</f>
        <v>#DIV/0!</v>
      </c>
      <c r="D6" s="9" t="e">
        <f>'Résultats finaux'!K6</f>
        <v>#DIV/0!</v>
      </c>
      <c r="E6" s="9" t="e">
        <f>'Résultats finaux'!Q6</f>
        <v>#DIV/0!</v>
      </c>
      <c r="F6" s="9" t="e">
        <f>'Résultats finaux'!R6</f>
        <v>#DIV/0!</v>
      </c>
      <c r="G6" s="9" t="e">
        <f>'Résultats finaux'!S6</f>
        <v>#DIV/0!</v>
      </c>
      <c r="H6" s="9" t="e">
        <f>'Résultats finaux'!Y6</f>
        <v>#DIV/0!</v>
      </c>
      <c r="I6" s="9" t="e">
        <f>'Résultats finaux'!Z6</f>
        <v>#DIV/0!</v>
      </c>
      <c r="J6" s="9" t="e">
        <f>'Résultats finaux'!AA6</f>
        <v>#DIV/0!</v>
      </c>
    </row>
    <row r="7" spans="1:10" ht="16" x14ac:dyDescent="0.2">
      <c r="A7" s="4">
        <f>'Résultats finaux'!B8</f>
        <v>30</v>
      </c>
      <c r="B7" s="9" t="e">
        <f>'Résultats finaux'!I8</f>
        <v>#DIV/0!</v>
      </c>
      <c r="C7" s="9" t="e">
        <f>'Résultats finaux'!J8</f>
        <v>#DIV/0!</v>
      </c>
      <c r="D7" s="9" t="e">
        <f>'Résultats finaux'!K8</f>
        <v>#DIV/0!</v>
      </c>
      <c r="E7" s="9" t="e">
        <f>'Résultats finaux'!Q8</f>
        <v>#DIV/0!</v>
      </c>
      <c r="F7" s="9" t="e">
        <f>'Résultats finaux'!R8</f>
        <v>#DIV/0!</v>
      </c>
      <c r="G7" s="9" t="e">
        <f>'Résultats finaux'!S8</f>
        <v>#DIV/0!</v>
      </c>
      <c r="H7" s="9" t="e">
        <f>'Résultats finaux'!Y8</f>
        <v>#DIV/0!</v>
      </c>
      <c r="I7" s="9" t="e">
        <f>'Résultats finaux'!Z8</f>
        <v>#DIV/0!</v>
      </c>
      <c r="J7" s="9" t="e">
        <f>'Résultats finaux'!AA8</f>
        <v>#DIV/0!</v>
      </c>
    </row>
    <row r="8" spans="1:10" ht="16" x14ac:dyDescent="0.2">
      <c r="A8" s="4">
        <f>'Résultats finaux'!B7</f>
        <v>52</v>
      </c>
      <c r="B8" s="9" t="e">
        <f>'Résultats finaux'!I7</f>
        <v>#DIV/0!</v>
      </c>
      <c r="C8" s="9" t="e">
        <f>'Résultats finaux'!J7</f>
        <v>#DIV/0!</v>
      </c>
      <c r="D8" s="9" t="e">
        <f>'Résultats finaux'!K7</f>
        <v>#DIV/0!</v>
      </c>
      <c r="E8" s="9" t="e">
        <f>'Résultats finaux'!Q7</f>
        <v>#DIV/0!</v>
      </c>
      <c r="F8" s="9" t="e">
        <f>'Résultats finaux'!R7</f>
        <v>#DIV/0!</v>
      </c>
      <c r="G8" s="9" t="e">
        <f>'Résultats finaux'!S7</f>
        <v>#DIV/0!</v>
      </c>
      <c r="H8" s="9" t="e">
        <f>'Résultats finaux'!Y7</f>
        <v>#DIV/0!</v>
      </c>
      <c r="I8" s="9" t="e">
        <f>'Résultats finaux'!Z7</f>
        <v>#DIV/0!</v>
      </c>
      <c r="J8" s="9" t="e">
        <f>'Résultats finaux'!AA7</f>
        <v>#DIV/0!</v>
      </c>
    </row>
    <row r="9" spans="1:10" ht="16" x14ac:dyDescent="0.2">
      <c r="A9" s="4">
        <f>'Résultats finaux'!B9</f>
        <v>16</v>
      </c>
      <c r="B9" s="9" t="e">
        <f>'Résultats finaux'!I9</f>
        <v>#DIV/0!</v>
      </c>
      <c r="C9" s="9" t="e">
        <f>'Résultats finaux'!J9</f>
        <v>#DIV/0!</v>
      </c>
      <c r="D9" s="9" t="e">
        <f>'Résultats finaux'!K9</f>
        <v>#DIV/0!</v>
      </c>
      <c r="E9" s="9" t="e">
        <f>'Résultats finaux'!Q9</f>
        <v>#DIV/0!</v>
      </c>
      <c r="F9" s="9" t="e">
        <f>'Résultats finaux'!R9</f>
        <v>#DIV/0!</v>
      </c>
      <c r="G9" s="9" t="e">
        <f>'Résultats finaux'!S9</f>
        <v>#DIV/0!</v>
      </c>
      <c r="H9" s="9" t="e">
        <f>'Résultats finaux'!Y9</f>
        <v>#DIV/0!</v>
      </c>
      <c r="I9" s="9" t="e">
        <f>'Résultats finaux'!Z9</f>
        <v>#DIV/0!</v>
      </c>
      <c r="J9" s="9" t="e">
        <f>'Résultats finaux'!AA9</f>
        <v>#DIV/0!</v>
      </c>
    </row>
    <row r="54" spans="1:25" ht="16" x14ac:dyDescent="0.2">
      <c r="A54" s="4">
        <f>'Résultats finaux'!B47</f>
        <v>0</v>
      </c>
      <c r="B54" s="3">
        <v>360</v>
      </c>
      <c r="C54" s="3"/>
      <c r="D54" s="3"/>
      <c r="E54" s="3">
        <v>260</v>
      </c>
      <c r="F54" s="3"/>
      <c r="G54" s="3"/>
      <c r="H54" s="3">
        <v>186</v>
      </c>
      <c r="I54" s="3"/>
      <c r="J54" s="3"/>
      <c r="K54" s="3">
        <v>129</v>
      </c>
      <c r="L54" s="3"/>
      <c r="M54" s="3"/>
      <c r="N54" s="3">
        <v>85</v>
      </c>
      <c r="O54" s="3"/>
      <c r="P54" s="3"/>
      <c r="Q54" s="3">
        <v>52</v>
      </c>
      <c r="R54" s="3"/>
      <c r="S54" s="3"/>
      <c r="T54" s="3">
        <v>30</v>
      </c>
      <c r="U54" s="3"/>
      <c r="V54" s="3"/>
      <c r="W54" s="3">
        <v>16</v>
      </c>
      <c r="X54" s="3"/>
      <c r="Y54" s="3"/>
    </row>
    <row r="55" spans="1:25" ht="16" x14ac:dyDescent="0.2">
      <c r="A55" s="4">
        <f>A2</f>
        <v>360</v>
      </c>
      <c r="B55" s="11" t="e">
        <f>B2</f>
        <v>#DIV/0!</v>
      </c>
      <c r="C55" s="11" t="e">
        <f>E2</f>
        <v>#DIV/0!</v>
      </c>
      <c r="D55" s="11" t="e">
        <f>H2</f>
        <v>#DIV/0!</v>
      </c>
    </row>
    <row r="56" spans="1:25" ht="16" x14ac:dyDescent="0.2">
      <c r="A56" s="4">
        <f>A3</f>
        <v>260</v>
      </c>
      <c r="E56" s="11" t="e">
        <f>B3</f>
        <v>#DIV/0!</v>
      </c>
      <c r="F56" s="11" t="e">
        <f>E3</f>
        <v>#DIV/0!</v>
      </c>
      <c r="G56" s="11" t="e">
        <f>H3</f>
        <v>#DIV/0!</v>
      </c>
    </row>
    <row r="57" spans="1:25" ht="16" x14ac:dyDescent="0.2">
      <c r="A57" s="4">
        <f>A4</f>
        <v>186</v>
      </c>
      <c r="H57" s="11" t="e">
        <f>B4</f>
        <v>#DIV/0!</v>
      </c>
      <c r="I57" s="11" t="e">
        <f>E4</f>
        <v>#DIV/0!</v>
      </c>
      <c r="J57" s="11" t="e">
        <f>H4</f>
        <v>#DIV/0!</v>
      </c>
    </row>
    <row r="58" spans="1:25" ht="16" x14ac:dyDescent="0.2">
      <c r="A58" s="4">
        <f>A5</f>
        <v>129</v>
      </c>
      <c r="K58" s="11" t="e">
        <f>B5</f>
        <v>#DIV/0!</v>
      </c>
      <c r="L58" s="11" t="e">
        <f>E5</f>
        <v>#DIV/0!</v>
      </c>
      <c r="M58" s="11" t="e">
        <f>H5</f>
        <v>#DIV/0!</v>
      </c>
    </row>
    <row r="59" spans="1:25" ht="16" x14ac:dyDescent="0.2">
      <c r="A59" s="4">
        <f>A6</f>
        <v>85</v>
      </c>
      <c r="N59" s="11" t="e">
        <f>B6</f>
        <v>#DIV/0!</v>
      </c>
      <c r="O59" s="11" t="e">
        <f>E6</f>
        <v>#DIV/0!</v>
      </c>
      <c r="P59" s="11" t="e">
        <f>H6</f>
        <v>#DIV/0!</v>
      </c>
    </row>
    <row r="60" spans="1:25" ht="16" x14ac:dyDescent="0.2">
      <c r="A60" s="4">
        <f>A8</f>
        <v>52</v>
      </c>
      <c r="Q60" s="11" t="e">
        <f>B8</f>
        <v>#DIV/0!</v>
      </c>
      <c r="R60" s="11" t="e">
        <f>E8</f>
        <v>#DIV/0!</v>
      </c>
      <c r="S60" s="11" t="e">
        <f>H8</f>
        <v>#DIV/0!</v>
      </c>
    </row>
    <row r="61" spans="1:25" ht="16" x14ac:dyDescent="0.2">
      <c r="A61" s="4">
        <f>A7</f>
        <v>30</v>
      </c>
      <c r="T61" s="11" t="e">
        <f>B7</f>
        <v>#DIV/0!</v>
      </c>
      <c r="U61" s="11" t="e">
        <f>E7</f>
        <v>#DIV/0!</v>
      </c>
      <c r="V61" s="11" t="e">
        <f>H7</f>
        <v>#DIV/0!</v>
      </c>
    </row>
    <row r="62" spans="1:25" ht="16" x14ac:dyDescent="0.2">
      <c r="A62" s="4">
        <f>A9</f>
        <v>16</v>
      </c>
      <c r="W62" s="11" t="e">
        <f>B9</f>
        <v>#DIV/0!</v>
      </c>
      <c r="X62" s="11" t="e">
        <f>E9</f>
        <v>#DIV/0!</v>
      </c>
      <c r="Y62" s="11" t="e">
        <f>H9</f>
        <v>#DIV/0!</v>
      </c>
    </row>
  </sheetData>
  <mergeCells count="8">
    <mergeCell ref="Q54:S54"/>
    <mergeCell ref="T54:V54"/>
    <mergeCell ref="W54:Y54"/>
    <mergeCell ref="B54:D54"/>
    <mergeCell ref="E54:G54"/>
    <mergeCell ref="H54:J54"/>
    <mergeCell ref="K54:M54"/>
    <mergeCell ref="N54:P5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9"/>
  <sheetViews>
    <sheetView windowProtection="1" zoomScaleNormal="100" workbookViewId="0">
      <pane xSplit="1" topLeftCell="B1" activePane="topRight" state="frozen"/>
      <selection pane="topRight" activeCell="W1" sqref="W1"/>
    </sheetView>
  </sheetViews>
  <sheetFormatPr baseColWidth="10" defaultColWidth="8.83203125" defaultRowHeight="13" x14ac:dyDescent="0.15"/>
  <cols>
    <col min="1" max="2" width="19.83203125"/>
    <col min="3" max="3" width="10.6640625"/>
    <col min="4" max="4" width="11.6640625"/>
    <col min="5" max="5" width="11.5"/>
    <col min="6" max="6" width="12.6640625"/>
    <col min="7" max="7" width="14.1640625"/>
    <col min="8" max="8" width="16.6640625"/>
    <col min="9" max="11" width="19.83203125"/>
    <col min="12" max="12" width="13.6640625"/>
    <col min="13" max="13" width="19.83203125"/>
    <col min="14" max="14" width="12.5"/>
    <col min="15" max="15" width="14.6640625"/>
    <col min="16" max="19" width="19.83203125"/>
    <col min="20" max="20" width="15.5"/>
    <col min="21" max="21" width="16.6640625"/>
    <col min="22" max="23" width="12.1640625"/>
    <col min="24" max="26" width="19.83203125"/>
    <col min="27" max="27" width="16"/>
    <col min="28" max="36" width="11.1640625"/>
  </cols>
  <sheetData>
    <row r="1" spans="1:36" ht="16" x14ac:dyDescent="0.2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12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10</v>
      </c>
      <c r="L1" s="4" t="s">
        <v>15</v>
      </c>
      <c r="M1" s="4" t="s">
        <v>14</v>
      </c>
      <c r="N1" s="4" t="s">
        <v>10</v>
      </c>
      <c r="O1" s="4" t="s">
        <v>16</v>
      </c>
      <c r="P1" s="4" t="s">
        <v>17</v>
      </c>
      <c r="Q1" s="4" t="s">
        <v>18</v>
      </c>
      <c r="R1" s="4" t="s">
        <v>14</v>
      </c>
      <c r="S1" s="4" t="s">
        <v>10</v>
      </c>
      <c r="T1" s="4" t="s">
        <v>19</v>
      </c>
      <c r="U1" s="4" t="s">
        <v>14</v>
      </c>
      <c r="V1" s="4" t="s">
        <v>10</v>
      </c>
      <c r="W1" s="4" t="s">
        <v>20</v>
      </c>
      <c r="X1" s="4" t="s">
        <v>21</v>
      </c>
      <c r="Y1" s="4" t="s">
        <v>22</v>
      </c>
      <c r="Z1" s="4" t="s">
        <v>14</v>
      </c>
      <c r="AA1" s="4" t="s">
        <v>10</v>
      </c>
      <c r="AB1" s="13"/>
      <c r="AC1" s="13"/>
      <c r="AD1" s="13"/>
      <c r="AE1" s="13"/>
      <c r="AF1" s="13"/>
      <c r="AG1" s="13"/>
      <c r="AH1" s="13"/>
      <c r="AI1" s="13"/>
      <c r="AJ1" s="13"/>
    </row>
    <row r="2" spans="1:36" ht="16" x14ac:dyDescent="0.2">
      <c r="A2" s="4" t="s">
        <v>23</v>
      </c>
      <c r="B2" s="14">
        <v>360</v>
      </c>
      <c r="C2" s="14">
        <v>213</v>
      </c>
      <c r="D2" s="15" t="e">
        <f>Kaons!B$52</f>
        <v>#DIV/0!</v>
      </c>
      <c r="E2" s="15" t="e">
        <f t="shared" ref="E2:E9" si="0">SQRT(D2)</f>
        <v>#DIV/0!</v>
      </c>
      <c r="F2" s="15" t="e">
        <f>Kaons!B$53</f>
        <v>#DIV/0!</v>
      </c>
      <c r="G2" s="4">
        <v>0.26</v>
      </c>
      <c r="H2" s="4" t="e">
        <f t="shared" ref="H2:H9" si="1">D2/(C2*G2)</f>
        <v>#DIV/0!</v>
      </c>
      <c r="I2" s="4" t="e">
        <f t="shared" ref="I2:I9" si="2">H2/B2/(0.25/2)</f>
        <v>#DIV/0!</v>
      </c>
      <c r="J2" s="4" t="e">
        <f t="shared" ref="J2:J9" si="3">E2/D2*I2</f>
        <v>#DIV/0!</v>
      </c>
      <c r="K2" s="4" t="e">
        <f t="shared" ref="K2:K9" si="4">F2/D2*I2</f>
        <v>#DIV/0!</v>
      </c>
      <c r="L2" s="15" t="e">
        <f>Lambdas!B$52</f>
        <v>#DIV/0!</v>
      </c>
      <c r="M2" s="15" t="e">
        <f t="shared" ref="M2:M9" si="5">SQRT(L2)</f>
        <v>#DIV/0!</v>
      </c>
      <c r="N2" s="15" t="e">
        <f>Lambdas!B$53</f>
        <v>#DIV/0!</v>
      </c>
      <c r="O2" s="4">
        <v>0.2</v>
      </c>
      <c r="P2" s="4" t="e">
        <f t="shared" ref="P2:P9" si="6">L2/(C2*O2)</f>
        <v>#DIV/0!</v>
      </c>
      <c r="Q2" s="4" t="e">
        <f t="shared" ref="Q2:Q9" si="7">P2/B2/(0.0617/2)</f>
        <v>#DIV/0!</v>
      </c>
      <c r="R2" s="4" t="e">
        <f t="shared" ref="R2:R9" si="8">M2/L2*Q2</f>
        <v>#DIV/0!</v>
      </c>
      <c r="S2" s="4" t="e">
        <f t="shared" ref="S2:S9" si="9">N2/L2*Q2</f>
        <v>#DIV/0!</v>
      </c>
      <c r="T2" s="16" t="e">
        <f>AntiLambdas!B$52</f>
        <v>#DIV/0!</v>
      </c>
      <c r="U2" s="16" t="e">
        <f t="shared" ref="U2:U9" si="10">SQRT(T2)</f>
        <v>#DIV/0!</v>
      </c>
      <c r="V2" s="16" t="e">
        <f>AntiLambdas!B$53</f>
        <v>#DIV/0!</v>
      </c>
      <c r="W2" s="4">
        <v>0.2</v>
      </c>
      <c r="X2" s="4" t="e">
        <f t="shared" ref="X2:X9" si="11">T2/(C2*W2)</f>
        <v>#DIV/0!</v>
      </c>
      <c r="Y2" s="4" t="e">
        <f t="shared" ref="Y2:Y9" si="12">X2/B2/(0.0617/2)</f>
        <v>#DIV/0!</v>
      </c>
      <c r="Z2" s="4" t="e">
        <f t="shared" ref="Z2:Z9" si="13">U2/T2*Y2</f>
        <v>#DIV/0!</v>
      </c>
      <c r="AA2" s="4" t="e">
        <f t="shared" ref="AA2:AA9" si="14">V2/T2*Y2</f>
        <v>#DIV/0!</v>
      </c>
      <c r="AB2" s="13"/>
      <c r="AC2" s="13"/>
      <c r="AD2" s="13"/>
      <c r="AE2" s="13"/>
      <c r="AF2" s="13"/>
      <c r="AG2" s="13"/>
      <c r="AH2" s="13"/>
      <c r="AI2" s="13"/>
      <c r="AJ2" s="13"/>
    </row>
    <row r="3" spans="1:36" ht="16" x14ac:dyDescent="0.2">
      <c r="A3" s="17" t="s">
        <v>24</v>
      </c>
      <c r="B3" s="14">
        <v>260</v>
      </c>
      <c r="C3" s="14">
        <v>290</v>
      </c>
      <c r="D3" s="15" t="e">
        <f>Kaons!C$52</f>
        <v>#DIV/0!</v>
      </c>
      <c r="E3" s="15" t="e">
        <f t="shared" si="0"/>
        <v>#DIV/0!</v>
      </c>
      <c r="F3" s="15" t="e">
        <f>Kaons!C$53</f>
        <v>#DIV/0!</v>
      </c>
      <c r="G3" s="4">
        <v>0.26</v>
      </c>
      <c r="H3" s="4" t="e">
        <f t="shared" si="1"/>
        <v>#DIV/0!</v>
      </c>
      <c r="I3" s="4" t="e">
        <f t="shared" si="2"/>
        <v>#DIV/0!</v>
      </c>
      <c r="J3" s="4" t="e">
        <f t="shared" si="3"/>
        <v>#DIV/0!</v>
      </c>
      <c r="K3" s="4" t="e">
        <f t="shared" si="4"/>
        <v>#DIV/0!</v>
      </c>
      <c r="L3" s="15" t="e">
        <f>Lambdas!C$52</f>
        <v>#DIV/0!</v>
      </c>
      <c r="M3" s="15" t="e">
        <f t="shared" si="5"/>
        <v>#DIV/0!</v>
      </c>
      <c r="N3" s="15" t="e">
        <f>Lambdas!C$53</f>
        <v>#DIV/0!</v>
      </c>
      <c r="O3" s="4">
        <v>0.21</v>
      </c>
      <c r="P3" s="4" t="e">
        <f t="shared" si="6"/>
        <v>#DIV/0!</v>
      </c>
      <c r="Q3" s="4" t="e">
        <f t="shared" si="7"/>
        <v>#DIV/0!</v>
      </c>
      <c r="R3" s="4" t="e">
        <f t="shared" si="8"/>
        <v>#DIV/0!</v>
      </c>
      <c r="S3" s="4" t="e">
        <f t="shared" si="9"/>
        <v>#DIV/0!</v>
      </c>
      <c r="T3" s="16" t="e">
        <f>AntiLambdas!C$52</f>
        <v>#DIV/0!</v>
      </c>
      <c r="U3" s="16" t="e">
        <f t="shared" si="10"/>
        <v>#DIV/0!</v>
      </c>
      <c r="V3" s="16" t="e">
        <f>AntiLambdas!C$53</f>
        <v>#DIV/0!</v>
      </c>
      <c r="W3" s="4">
        <v>0.21</v>
      </c>
      <c r="X3" s="4" t="e">
        <f t="shared" si="11"/>
        <v>#DIV/0!</v>
      </c>
      <c r="Y3" s="4" t="e">
        <f t="shared" si="12"/>
        <v>#DIV/0!</v>
      </c>
      <c r="Z3" s="4" t="e">
        <f t="shared" si="13"/>
        <v>#DIV/0!</v>
      </c>
      <c r="AA3" s="4" t="e">
        <f t="shared" si="14"/>
        <v>#DIV/0!</v>
      </c>
      <c r="AB3" s="13"/>
      <c r="AC3" s="13"/>
      <c r="AD3" s="13"/>
      <c r="AE3" s="13"/>
      <c r="AF3" s="13"/>
      <c r="AG3" s="13"/>
      <c r="AH3" s="13"/>
      <c r="AI3" s="13"/>
      <c r="AJ3" s="13"/>
    </row>
    <row r="4" spans="1:36" ht="16" x14ac:dyDescent="0.2">
      <c r="A4" s="4" t="s">
        <v>25</v>
      </c>
      <c r="B4" s="14">
        <v>186</v>
      </c>
      <c r="C4" s="14">
        <v>302</v>
      </c>
      <c r="D4" s="15" t="e">
        <f>Kaons!D$52</f>
        <v>#DIV/0!</v>
      </c>
      <c r="E4" s="15" t="e">
        <f t="shared" si="0"/>
        <v>#DIV/0!</v>
      </c>
      <c r="F4" s="15" t="e">
        <f>Kaons!D$53</f>
        <v>#DIV/0!</v>
      </c>
      <c r="G4" s="4">
        <v>0.28999999999999998</v>
      </c>
      <c r="H4" s="4" t="e">
        <f t="shared" si="1"/>
        <v>#DIV/0!</v>
      </c>
      <c r="I4" s="4" t="e">
        <f t="shared" si="2"/>
        <v>#DIV/0!</v>
      </c>
      <c r="J4" s="4" t="e">
        <f t="shared" si="3"/>
        <v>#DIV/0!</v>
      </c>
      <c r="K4" s="4" t="e">
        <f t="shared" si="4"/>
        <v>#DIV/0!</v>
      </c>
      <c r="L4" s="15" t="e">
        <f>Lambdas!D$52</f>
        <v>#DIV/0!</v>
      </c>
      <c r="M4" s="15" t="e">
        <f t="shared" si="5"/>
        <v>#DIV/0!</v>
      </c>
      <c r="N4" s="15" t="e">
        <f>Lambdas!D$53</f>
        <v>#DIV/0!</v>
      </c>
      <c r="O4" s="4">
        <v>0.22</v>
      </c>
      <c r="P4" s="4" t="e">
        <f t="shared" si="6"/>
        <v>#DIV/0!</v>
      </c>
      <c r="Q4" s="4" t="e">
        <f t="shared" si="7"/>
        <v>#DIV/0!</v>
      </c>
      <c r="R4" s="4" t="e">
        <f t="shared" si="8"/>
        <v>#DIV/0!</v>
      </c>
      <c r="S4" s="4" t="e">
        <f t="shared" si="9"/>
        <v>#DIV/0!</v>
      </c>
      <c r="T4" s="16" t="e">
        <f>AntiLambdas!D$52</f>
        <v>#DIV/0!</v>
      </c>
      <c r="U4" s="16" t="e">
        <f t="shared" si="10"/>
        <v>#DIV/0!</v>
      </c>
      <c r="V4" s="16" t="e">
        <f>AntiLambdas!D$53</f>
        <v>#DIV/0!</v>
      </c>
      <c r="W4" s="4">
        <v>0.22</v>
      </c>
      <c r="X4" s="4" t="e">
        <f t="shared" si="11"/>
        <v>#DIV/0!</v>
      </c>
      <c r="Y4" s="4" t="e">
        <f t="shared" si="12"/>
        <v>#DIV/0!</v>
      </c>
      <c r="Z4" s="4" t="e">
        <f t="shared" si="13"/>
        <v>#DIV/0!</v>
      </c>
      <c r="AA4" s="4" t="e">
        <f t="shared" si="14"/>
        <v>#DIV/0!</v>
      </c>
      <c r="AB4" s="13"/>
      <c r="AC4" s="13"/>
      <c r="AD4" s="13"/>
      <c r="AE4" s="13"/>
      <c r="AF4" s="13"/>
      <c r="AG4" s="13"/>
      <c r="AH4" s="13"/>
      <c r="AI4" s="13"/>
      <c r="AJ4" s="13"/>
    </row>
    <row r="5" spans="1:36" ht="16" x14ac:dyDescent="0.2">
      <c r="A5" s="4" t="s">
        <v>26</v>
      </c>
      <c r="B5" s="14">
        <v>129</v>
      </c>
      <c r="C5" s="14">
        <v>310</v>
      </c>
      <c r="D5" s="15" t="e">
        <f>Kaons!E$52</f>
        <v>#DIV/0!</v>
      </c>
      <c r="E5" s="15" t="e">
        <f t="shared" si="0"/>
        <v>#DIV/0!</v>
      </c>
      <c r="F5" s="15" t="e">
        <f>Kaons!E$53</f>
        <v>#DIV/0!</v>
      </c>
      <c r="G5" s="4">
        <v>0.28999999999999998</v>
      </c>
      <c r="H5" s="4" t="e">
        <f t="shared" si="1"/>
        <v>#DIV/0!</v>
      </c>
      <c r="I5" s="4" t="e">
        <f t="shared" si="2"/>
        <v>#DIV/0!</v>
      </c>
      <c r="J5" s="4" t="e">
        <f t="shared" si="3"/>
        <v>#DIV/0!</v>
      </c>
      <c r="K5" s="4" t="e">
        <f t="shared" si="4"/>
        <v>#DIV/0!</v>
      </c>
      <c r="L5" s="15" t="e">
        <f>Lambdas!E$52</f>
        <v>#DIV/0!</v>
      </c>
      <c r="M5" s="15" t="e">
        <f t="shared" si="5"/>
        <v>#DIV/0!</v>
      </c>
      <c r="N5" s="15" t="e">
        <f>Lambdas!E$53</f>
        <v>#DIV/0!</v>
      </c>
      <c r="O5" s="4">
        <v>0.22</v>
      </c>
      <c r="P5" s="4" t="e">
        <f t="shared" si="6"/>
        <v>#DIV/0!</v>
      </c>
      <c r="Q5" s="4" t="e">
        <f t="shared" si="7"/>
        <v>#DIV/0!</v>
      </c>
      <c r="R5" s="4" t="e">
        <f t="shared" si="8"/>
        <v>#DIV/0!</v>
      </c>
      <c r="S5" s="4" t="e">
        <f t="shared" si="9"/>
        <v>#DIV/0!</v>
      </c>
      <c r="T5" s="16" t="e">
        <f>AntiLambdas!E$52</f>
        <v>#DIV/0!</v>
      </c>
      <c r="U5" s="16" t="e">
        <f t="shared" si="10"/>
        <v>#DIV/0!</v>
      </c>
      <c r="V5" s="16" t="e">
        <f>AntiLambdas!E$53</f>
        <v>#DIV/0!</v>
      </c>
      <c r="W5" s="4">
        <v>0.22</v>
      </c>
      <c r="X5" s="4" t="e">
        <f t="shared" si="11"/>
        <v>#DIV/0!</v>
      </c>
      <c r="Y5" s="4" t="e">
        <f t="shared" si="12"/>
        <v>#DIV/0!</v>
      </c>
      <c r="Z5" s="4" t="e">
        <f t="shared" si="13"/>
        <v>#DIV/0!</v>
      </c>
      <c r="AA5" s="4" t="e">
        <f t="shared" si="14"/>
        <v>#DIV/0!</v>
      </c>
      <c r="AB5" s="13"/>
      <c r="AC5" s="13"/>
      <c r="AD5" s="13"/>
      <c r="AE5" s="13"/>
      <c r="AF5" s="13"/>
      <c r="AG5" s="13"/>
      <c r="AH5" s="13"/>
      <c r="AI5" s="13"/>
      <c r="AJ5" s="13"/>
    </row>
    <row r="6" spans="1:36" ht="16" x14ac:dyDescent="0.2">
      <c r="A6" s="4" t="s">
        <v>27</v>
      </c>
      <c r="B6" s="14">
        <v>85</v>
      </c>
      <c r="C6" s="14">
        <v>302</v>
      </c>
      <c r="D6" s="15" t="e">
        <f>Kaons!F$52</f>
        <v>#DIV/0!</v>
      </c>
      <c r="E6" s="15" t="e">
        <f t="shared" si="0"/>
        <v>#DIV/0!</v>
      </c>
      <c r="F6" s="15" t="e">
        <f>Kaons!F$53</f>
        <v>#DIV/0!</v>
      </c>
      <c r="G6" s="4">
        <v>0.28999999999999998</v>
      </c>
      <c r="H6" s="4" t="e">
        <f t="shared" si="1"/>
        <v>#DIV/0!</v>
      </c>
      <c r="I6" s="4" t="e">
        <f t="shared" si="2"/>
        <v>#DIV/0!</v>
      </c>
      <c r="J6" s="4" t="e">
        <f t="shared" si="3"/>
        <v>#DIV/0!</v>
      </c>
      <c r="K6" s="4" t="e">
        <f t="shared" si="4"/>
        <v>#DIV/0!</v>
      </c>
      <c r="L6" s="15" t="e">
        <f>Lambdas!F$52</f>
        <v>#DIV/0!</v>
      </c>
      <c r="M6" s="15" t="e">
        <f t="shared" si="5"/>
        <v>#DIV/0!</v>
      </c>
      <c r="N6" s="15" t="e">
        <f>Lambdas!F$53</f>
        <v>#DIV/0!</v>
      </c>
      <c r="O6" s="4">
        <v>0.22</v>
      </c>
      <c r="P6" s="4" t="e">
        <f t="shared" si="6"/>
        <v>#DIV/0!</v>
      </c>
      <c r="Q6" s="4" t="e">
        <f t="shared" si="7"/>
        <v>#DIV/0!</v>
      </c>
      <c r="R6" s="4" t="e">
        <f t="shared" si="8"/>
        <v>#DIV/0!</v>
      </c>
      <c r="S6" s="4" t="e">
        <f t="shared" si="9"/>
        <v>#DIV/0!</v>
      </c>
      <c r="T6" s="16" t="e">
        <f>AntiLambdas!F$52</f>
        <v>#DIV/0!</v>
      </c>
      <c r="U6" s="16" t="e">
        <f t="shared" si="10"/>
        <v>#DIV/0!</v>
      </c>
      <c r="V6" s="16" t="e">
        <f>AntiLambdas!F$53</f>
        <v>#DIV/0!</v>
      </c>
      <c r="W6" s="4">
        <v>0.22</v>
      </c>
      <c r="X6" s="4" t="e">
        <f t="shared" si="11"/>
        <v>#DIV/0!</v>
      </c>
      <c r="Y6" s="4" t="e">
        <f t="shared" si="12"/>
        <v>#DIV/0!</v>
      </c>
      <c r="Z6" s="4" t="e">
        <f t="shared" si="13"/>
        <v>#DIV/0!</v>
      </c>
      <c r="AA6" s="4" t="e">
        <f t="shared" si="14"/>
        <v>#DIV/0!</v>
      </c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6" x14ac:dyDescent="0.2">
      <c r="A7" s="4" t="s">
        <v>28</v>
      </c>
      <c r="B7" s="14">
        <v>52</v>
      </c>
      <c r="C7" s="14">
        <v>300</v>
      </c>
      <c r="D7" s="15" t="e">
        <f>Kaons!G$52</f>
        <v>#DIV/0!</v>
      </c>
      <c r="E7" s="15" t="e">
        <f t="shared" si="0"/>
        <v>#DIV/0!</v>
      </c>
      <c r="F7" s="15" t="e">
        <f>Kaons!G$53</f>
        <v>#DIV/0!</v>
      </c>
      <c r="G7" s="4">
        <v>0.28999999999999998</v>
      </c>
      <c r="H7" s="4" t="e">
        <f t="shared" si="1"/>
        <v>#DIV/0!</v>
      </c>
      <c r="I7" s="4" t="e">
        <f t="shared" si="2"/>
        <v>#DIV/0!</v>
      </c>
      <c r="J7" s="4" t="e">
        <f t="shared" si="3"/>
        <v>#DIV/0!</v>
      </c>
      <c r="K7" s="4" t="e">
        <f t="shared" si="4"/>
        <v>#DIV/0!</v>
      </c>
      <c r="L7" s="15" t="e">
        <f>Lambdas!G$52</f>
        <v>#DIV/0!</v>
      </c>
      <c r="M7" s="15" t="e">
        <f t="shared" si="5"/>
        <v>#DIV/0!</v>
      </c>
      <c r="N7" s="15" t="e">
        <f>Lambdas!G$53</f>
        <v>#DIV/0!</v>
      </c>
      <c r="O7" s="4">
        <v>0.2</v>
      </c>
      <c r="P7" s="4" t="e">
        <f t="shared" si="6"/>
        <v>#DIV/0!</v>
      </c>
      <c r="Q7" s="4" t="e">
        <f t="shared" si="7"/>
        <v>#DIV/0!</v>
      </c>
      <c r="R7" s="4" t="e">
        <f t="shared" si="8"/>
        <v>#DIV/0!</v>
      </c>
      <c r="S7" s="4" t="e">
        <f t="shared" si="9"/>
        <v>#DIV/0!</v>
      </c>
      <c r="T7" s="16" t="e">
        <f>AntiLambdas!G$52</f>
        <v>#DIV/0!</v>
      </c>
      <c r="U7" s="16" t="e">
        <f t="shared" si="10"/>
        <v>#DIV/0!</v>
      </c>
      <c r="V7" s="16" t="e">
        <f>AntiLambdas!G$53</f>
        <v>#DIV/0!</v>
      </c>
      <c r="W7" s="4">
        <v>0.2</v>
      </c>
      <c r="X7" s="4" t="e">
        <f t="shared" si="11"/>
        <v>#DIV/0!</v>
      </c>
      <c r="Y7" s="4" t="e">
        <f t="shared" si="12"/>
        <v>#DIV/0!</v>
      </c>
      <c r="Z7" s="4" t="e">
        <f t="shared" si="13"/>
        <v>#DIV/0!</v>
      </c>
      <c r="AA7" s="4" t="e">
        <f t="shared" si="14"/>
        <v>#DIV/0!</v>
      </c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6" x14ac:dyDescent="0.2">
      <c r="A8" s="4" t="s">
        <v>29</v>
      </c>
      <c r="B8" s="14">
        <v>30</v>
      </c>
      <c r="C8" s="14">
        <v>315</v>
      </c>
      <c r="D8" s="15" t="e">
        <f>Kaons!H$52</f>
        <v>#DIV/0!</v>
      </c>
      <c r="E8" s="15" t="e">
        <f t="shared" si="0"/>
        <v>#DIV/0!</v>
      </c>
      <c r="F8" s="15" t="e">
        <f>Kaons!H$53</f>
        <v>#DIV/0!</v>
      </c>
      <c r="G8" s="4">
        <v>0.35</v>
      </c>
      <c r="H8" s="4" t="e">
        <f t="shared" si="1"/>
        <v>#DIV/0!</v>
      </c>
      <c r="I8" s="4" t="e">
        <f t="shared" si="2"/>
        <v>#DIV/0!</v>
      </c>
      <c r="J8" s="4" t="e">
        <f t="shared" si="3"/>
        <v>#DIV/0!</v>
      </c>
      <c r="K8" s="4" t="e">
        <f t="shared" si="4"/>
        <v>#DIV/0!</v>
      </c>
      <c r="L8" s="15" t="e">
        <f>Lambdas!H$52</f>
        <v>#DIV/0!</v>
      </c>
      <c r="M8" s="15" t="e">
        <f t="shared" si="5"/>
        <v>#DIV/0!</v>
      </c>
      <c r="N8" s="15" t="e">
        <f>Lambdas!H$53</f>
        <v>#DIV/0!</v>
      </c>
      <c r="O8" s="4">
        <v>0.2</v>
      </c>
      <c r="P8" s="4" t="e">
        <f t="shared" si="6"/>
        <v>#DIV/0!</v>
      </c>
      <c r="Q8" s="4" t="e">
        <f t="shared" si="7"/>
        <v>#DIV/0!</v>
      </c>
      <c r="R8" s="4" t="e">
        <f t="shared" si="8"/>
        <v>#DIV/0!</v>
      </c>
      <c r="S8" s="4" t="e">
        <f t="shared" si="9"/>
        <v>#DIV/0!</v>
      </c>
      <c r="T8" s="16" t="e">
        <f>AntiLambdas!H$52</f>
        <v>#DIV/0!</v>
      </c>
      <c r="U8" s="16" t="e">
        <f t="shared" si="10"/>
        <v>#DIV/0!</v>
      </c>
      <c r="V8" s="16" t="e">
        <f>AntiLambdas!H$53</f>
        <v>#DIV/0!</v>
      </c>
      <c r="W8" s="4">
        <v>0.2</v>
      </c>
      <c r="X8" s="4" t="e">
        <f t="shared" si="11"/>
        <v>#DIV/0!</v>
      </c>
      <c r="Y8" s="4" t="e">
        <f t="shared" si="12"/>
        <v>#DIV/0!</v>
      </c>
      <c r="Z8" s="4" t="e">
        <f t="shared" si="13"/>
        <v>#DIV/0!</v>
      </c>
      <c r="AA8" s="4" t="e">
        <f t="shared" si="14"/>
        <v>#DIV/0!</v>
      </c>
      <c r="AB8" s="13"/>
      <c r="AC8" s="13"/>
      <c r="AD8" s="13"/>
      <c r="AE8" s="13"/>
      <c r="AF8" s="13"/>
      <c r="AG8" s="13"/>
      <c r="AH8" s="13"/>
      <c r="AI8" s="13"/>
      <c r="AJ8" s="13"/>
    </row>
    <row r="9" spans="1:36" ht="16" x14ac:dyDescent="0.2">
      <c r="A9" s="4" t="s">
        <v>30</v>
      </c>
      <c r="B9" s="14">
        <v>16</v>
      </c>
      <c r="C9" s="14">
        <v>350</v>
      </c>
      <c r="D9" s="15" t="e">
        <f>Kaons!I$52</f>
        <v>#DIV/0!</v>
      </c>
      <c r="E9" s="15" t="e">
        <f t="shared" si="0"/>
        <v>#DIV/0!</v>
      </c>
      <c r="F9" s="15" t="e">
        <f>Kaons!I$53</f>
        <v>#DIV/0!</v>
      </c>
      <c r="G9" s="4">
        <v>0.26</v>
      </c>
      <c r="H9" s="4" t="e">
        <f t="shared" si="1"/>
        <v>#DIV/0!</v>
      </c>
      <c r="I9" s="4" t="e">
        <f t="shared" si="2"/>
        <v>#DIV/0!</v>
      </c>
      <c r="J9" s="4" t="e">
        <f t="shared" si="3"/>
        <v>#DIV/0!</v>
      </c>
      <c r="K9" s="4" t="e">
        <f t="shared" si="4"/>
        <v>#DIV/0!</v>
      </c>
      <c r="L9" s="15" t="e">
        <f>Lambdas!I$52</f>
        <v>#DIV/0!</v>
      </c>
      <c r="M9" s="15" t="e">
        <f t="shared" si="5"/>
        <v>#DIV/0!</v>
      </c>
      <c r="N9" s="15" t="e">
        <f>Lambdas!I$53</f>
        <v>#DIV/0!</v>
      </c>
      <c r="O9" s="4">
        <v>0.2</v>
      </c>
      <c r="P9" s="4" t="e">
        <f t="shared" si="6"/>
        <v>#DIV/0!</v>
      </c>
      <c r="Q9" s="4" t="e">
        <f t="shared" si="7"/>
        <v>#DIV/0!</v>
      </c>
      <c r="R9" s="4" t="e">
        <f t="shared" si="8"/>
        <v>#DIV/0!</v>
      </c>
      <c r="S9" s="4" t="e">
        <f t="shared" si="9"/>
        <v>#DIV/0!</v>
      </c>
      <c r="T9" s="16" t="e">
        <f>AntiLambdas!I$52</f>
        <v>#DIV/0!</v>
      </c>
      <c r="U9" s="16" t="e">
        <f t="shared" si="10"/>
        <v>#DIV/0!</v>
      </c>
      <c r="V9" s="16" t="e">
        <f>AntiLambdas!I$53</f>
        <v>#DIV/0!</v>
      </c>
      <c r="W9" s="4">
        <v>0.2</v>
      </c>
      <c r="X9" s="4" t="e">
        <f t="shared" si="11"/>
        <v>#DIV/0!</v>
      </c>
      <c r="Y9" s="4" t="e">
        <f t="shared" si="12"/>
        <v>#DIV/0!</v>
      </c>
      <c r="Z9" s="4" t="e">
        <f t="shared" si="13"/>
        <v>#DIV/0!</v>
      </c>
      <c r="AA9" s="4" t="e">
        <f t="shared" si="14"/>
        <v>#DIV/0!</v>
      </c>
      <c r="AB9" s="13"/>
      <c r="AC9" s="13"/>
      <c r="AD9" s="13"/>
      <c r="AE9" s="13"/>
      <c r="AF9" s="13"/>
      <c r="AG9" s="13"/>
      <c r="AH9" s="13"/>
      <c r="AI9" s="13"/>
      <c r="AJ9" s="13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54"/>
  <sheetViews>
    <sheetView windowProtection="1" zoomScaleNormal="100" workbookViewId="0">
      <pane xSplit="1" topLeftCell="B1" activePane="topRight" state="frozen"/>
      <selection pane="topRight" activeCell="B3" sqref="B3:I51"/>
    </sheetView>
  </sheetViews>
  <sheetFormatPr baseColWidth="10" defaultColWidth="8.83203125" defaultRowHeight="16" x14ac:dyDescent="0.2"/>
  <cols>
    <col min="1" max="11" width="14.5" style="18"/>
    <col min="12" max="12" width="28.1640625" style="18"/>
    <col min="13" max="22" width="14.5" style="18"/>
    <col min="23" max="1025" width="17" style="18"/>
  </cols>
  <sheetData>
    <row r="1" spans="1:22" x14ac:dyDescent="0.2">
      <c r="A1" s="19" t="s">
        <v>0</v>
      </c>
      <c r="B1" s="2" t="s">
        <v>31</v>
      </c>
      <c r="C1" s="2"/>
      <c r="D1" s="2"/>
      <c r="E1" s="2"/>
      <c r="F1" s="2"/>
      <c r="G1" s="2"/>
      <c r="H1" s="2"/>
      <c r="I1" s="2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2">
      <c r="A2" s="20" t="s">
        <v>32</v>
      </c>
      <c r="B2" s="21" t="s">
        <v>33</v>
      </c>
      <c r="C2" s="22" t="s">
        <v>34</v>
      </c>
      <c r="D2" s="23" t="s">
        <v>35</v>
      </c>
      <c r="E2" s="23" t="s">
        <v>36</v>
      </c>
      <c r="F2" s="23" t="s">
        <v>37</v>
      </c>
      <c r="G2" s="23" t="s">
        <v>38</v>
      </c>
      <c r="H2" s="24" t="s">
        <v>39</v>
      </c>
      <c r="I2" s="25" t="s">
        <v>40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2">
      <c r="A3" s="26" t="s">
        <v>41</v>
      </c>
      <c r="B3" s="27"/>
      <c r="C3" s="28"/>
      <c r="D3" s="28"/>
      <c r="E3" s="28"/>
      <c r="F3" s="28"/>
      <c r="G3" s="28"/>
      <c r="H3" s="29"/>
      <c r="I3" s="29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x14ac:dyDescent="0.2">
      <c r="A4" s="26" t="s">
        <v>42</v>
      </c>
      <c r="B4" s="28"/>
      <c r="C4" s="27"/>
      <c r="D4" s="28"/>
      <c r="E4" s="28"/>
      <c r="F4" s="28"/>
      <c r="G4" s="28"/>
      <c r="H4" s="30"/>
      <c r="I4" s="29"/>
      <c r="J4" s="17"/>
      <c r="K4" s="31"/>
      <c r="L4" s="10" t="s">
        <v>43</v>
      </c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2">
      <c r="A5" s="26" t="s">
        <v>44</v>
      </c>
      <c r="B5" s="28"/>
      <c r="C5" s="28"/>
      <c r="D5" s="27"/>
      <c r="E5" s="28"/>
      <c r="F5" s="28"/>
      <c r="G5" s="28"/>
      <c r="H5" s="30"/>
      <c r="I5" s="29"/>
      <c r="J5" s="17"/>
      <c r="K5" s="32"/>
      <c r="L5" s="10" t="s">
        <v>45</v>
      </c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2">
      <c r="A6" s="26" t="s">
        <v>46</v>
      </c>
      <c r="B6" s="28"/>
      <c r="C6" s="28"/>
      <c r="D6" s="28"/>
      <c r="E6" s="27"/>
      <c r="F6" s="28"/>
      <c r="G6" s="28"/>
      <c r="H6" s="30"/>
      <c r="I6" s="29"/>
      <c r="J6" s="17"/>
      <c r="K6" s="33"/>
      <c r="L6" s="10" t="s">
        <v>47</v>
      </c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2">
      <c r="A7" s="26" t="s">
        <v>48</v>
      </c>
      <c r="B7" s="28"/>
      <c r="C7" s="28"/>
      <c r="D7" s="28"/>
      <c r="E7" s="28"/>
      <c r="F7" s="27"/>
      <c r="G7" s="28"/>
      <c r="H7" s="30"/>
      <c r="I7" s="30"/>
      <c r="J7" s="17"/>
      <c r="K7" s="1" t="s">
        <v>49</v>
      </c>
      <c r="L7" s="1"/>
      <c r="M7" s="1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">
      <c r="A8" s="26" t="s">
        <v>50</v>
      </c>
      <c r="B8" s="28"/>
      <c r="C8" s="28"/>
      <c r="D8" s="28"/>
      <c r="E8" s="28"/>
      <c r="F8" s="28"/>
      <c r="G8" s="27"/>
      <c r="H8" s="30"/>
      <c r="I8" s="30"/>
      <c r="J8" s="34"/>
      <c r="K8" s="1"/>
      <c r="L8" s="1"/>
      <c r="M8" s="1"/>
      <c r="N8" s="17"/>
      <c r="O8" s="17"/>
      <c r="P8" s="17"/>
      <c r="Q8" s="17"/>
      <c r="R8" s="17"/>
      <c r="S8" s="17"/>
      <c r="T8" s="17"/>
      <c r="U8" s="17"/>
      <c r="V8" s="17"/>
    </row>
    <row r="9" spans="1:22" x14ac:dyDescent="0.2">
      <c r="A9" s="26" t="s">
        <v>51</v>
      </c>
      <c r="B9" s="27"/>
      <c r="C9" s="28"/>
      <c r="D9" s="28"/>
      <c r="E9" s="28"/>
      <c r="F9" s="28"/>
      <c r="G9" s="28"/>
      <c r="H9" s="30"/>
      <c r="I9" s="3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2">
      <c r="A10" s="26" t="s">
        <v>52</v>
      </c>
      <c r="B10" s="28"/>
      <c r="C10" s="27"/>
      <c r="D10" s="28"/>
      <c r="E10" s="28"/>
      <c r="F10" s="28"/>
      <c r="G10" s="28"/>
      <c r="H10" s="30"/>
      <c r="I10" s="30"/>
      <c r="J10" s="34"/>
      <c r="K10" s="34"/>
      <c r="L10" s="34"/>
      <c r="M10" s="34"/>
      <c r="N10" s="34"/>
      <c r="O10" s="17"/>
      <c r="P10" s="17"/>
      <c r="Q10" s="17"/>
      <c r="R10" s="17"/>
      <c r="S10" s="17"/>
      <c r="T10" s="17"/>
      <c r="U10" s="17"/>
      <c r="V10" s="17"/>
    </row>
    <row r="11" spans="1:22" x14ac:dyDescent="0.2">
      <c r="A11" s="26" t="s">
        <v>53</v>
      </c>
      <c r="B11" s="28"/>
      <c r="C11" s="28"/>
      <c r="D11" s="27"/>
      <c r="E11" s="28"/>
      <c r="F11" s="28"/>
      <c r="G11" s="28"/>
      <c r="H11" s="30"/>
      <c r="I11" s="30"/>
      <c r="J11" s="34"/>
      <c r="K11" s="34"/>
      <c r="L11" s="34"/>
      <c r="N11" s="34"/>
      <c r="O11" s="17"/>
      <c r="P11" s="17"/>
      <c r="Q11" s="17"/>
      <c r="R11" s="17"/>
      <c r="S11" s="17"/>
      <c r="T11" s="17"/>
      <c r="U11" s="17"/>
      <c r="V11" s="17"/>
    </row>
    <row r="12" spans="1:22" x14ac:dyDescent="0.2">
      <c r="A12" s="26" t="s">
        <v>54</v>
      </c>
      <c r="B12" s="28"/>
      <c r="C12" s="35"/>
      <c r="D12" s="35"/>
      <c r="E12" s="27"/>
      <c r="F12" s="28"/>
      <c r="G12" s="28"/>
      <c r="H12" s="30"/>
      <c r="I12" s="30"/>
      <c r="J12" s="34"/>
      <c r="L12" s="34"/>
      <c r="M12" s="34"/>
      <c r="N12" s="34"/>
      <c r="O12" s="34"/>
      <c r="P12" s="34"/>
      <c r="Q12" s="34"/>
      <c r="R12" s="17"/>
      <c r="S12" s="17"/>
      <c r="T12" s="17"/>
      <c r="U12" s="17"/>
      <c r="V12" s="17"/>
    </row>
    <row r="13" spans="1:22" x14ac:dyDescent="0.2">
      <c r="A13" s="26" t="s">
        <v>55</v>
      </c>
      <c r="B13" s="28"/>
      <c r="C13" s="28"/>
      <c r="D13" s="35"/>
      <c r="E13" s="28"/>
      <c r="F13" s="27"/>
      <c r="G13" s="28"/>
      <c r="H13" s="30"/>
      <c r="I13" s="30"/>
      <c r="J13" s="34"/>
      <c r="L13" s="34"/>
      <c r="M13" s="34"/>
      <c r="N13" s="34"/>
      <c r="O13" s="34"/>
      <c r="P13" s="17"/>
      <c r="Q13" s="34"/>
      <c r="R13" s="17"/>
      <c r="S13" s="17"/>
      <c r="T13" s="17"/>
      <c r="U13" s="17"/>
      <c r="V13" s="17"/>
    </row>
    <row r="14" spans="1:22" x14ac:dyDescent="0.2">
      <c r="A14" s="26" t="s">
        <v>56</v>
      </c>
      <c r="B14" s="28"/>
      <c r="C14" s="28"/>
      <c r="D14" s="28"/>
      <c r="E14" s="28"/>
      <c r="F14" s="28"/>
      <c r="G14" s="27"/>
      <c r="H14" s="30"/>
      <c r="I14" s="30"/>
      <c r="J14" s="34"/>
      <c r="K14" s="34"/>
      <c r="L14" s="34"/>
      <c r="M14" s="34"/>
      <c r="N14" s="34"/>
      <c r="O14" s="34"/>
      <c r="P14" s="17"/>
      <c r="Q14" s="34"/>
      <c r="S14" s="17"/>
      <c r="T14" s="17"/>
      <c r="U14" s="17"/>
      <c r="V14" s="17"/>
    </row>
    <row r="15" spans="1:22" x14ac:dyDescent="0.2">
      <c r="A15" s="26" t="s">
        <v>57</v>
      </c>
      <c r="B15" s="27"/>
      <c r="C15" s="28"/>
      <c r="D15" s="28"/>
      <c r="E15" s="28"/>
      <c r="F15" s="28"/>
      <c r="G15" s="28"/>
      <c r="H15" s="30"/>
      <c r="I15" s="30"/>
      <c r="J15" s="34"/>
      <c r="K15" s="36"/>
      <c r="L15" s="34"/>
      <c r="M15" s="34"/>
      <c r="N15" s="34"/>
      <c r="O15" s="34"/>
      <c r="P15" s="17"/>
      <c r="Q15" s="34"/>
      <c r="S15" s="17"/>
      <c r="T15" s="17"/>
      <c r="U15" s="17"/>
      <c r="V15" s="17"/>
    </row>
    <row r="16" spans="1:22" x14ac:dyDescent="0.2">
      <c r="A16" s="26" t="s">
        <v>58</v>
      </c>
      <c r="B16" s="28"/>
      <c r="C16" s="27"/>
      <c r="D16" s="28"/>
      <c r="E16" s="28"/>
      <c r="F16" s="28"/>
      <c r="G16" s="28"/>
      <c r="H16" s="30"/>
      <c r="I16" s="30"/>
      <c r="J16" s="34"/>
      <c r="K16" s="34"/>
      <c r="L16" s="34"/>
      <c r="M16" s="34"/>
      <c r="N16" s="34"/>
      <c r="O16" s="34"/>
      <c r="P16" s="34"/>
      <c r="Q16" s="34"/>
      <c r="S16" s="17"/>
      <c r="T16" s="17"/>
      <c r="U16" s="17"/>
      <c r="V16" s="17"/>
    </row>
    <row r="17" spans="1:22" x14ac:dyDescent="0.2">
      <c r="A17" s="26" t="s">
        <v>59</v>
      </c>
      <c r="B17" s="28"/>
      <c r="C17" s="28"/>
      <c r="D17" s="27"/>
      <c r="E17" s="28"/>
      <c r="F17" s="28"/>
      <c r="G17" s="28"/>
      <c r="H17" s="30"/>
      <c r="I17" s="30"/>
      <c r="J17" s="34"/>
      <c r="K17" s="34"/>
      <c r="L17" s="36"/>
      <c r="N17" s="34"/>
      <c r="O17" s="34"/>
      <c r="P17" s="34"/>
      <c r="Q17" s="34"/>
      <c r="R17" s="17"/>
      <c r="S17" s="17"/>
      <c r="T17" s="17"/>
      <c r="U17" s="17"/>
      <c r="V17" s="17"/>
    </row>
    <row r="18" spans="1:22" x14ac:dyDescent="0.2">
      <c r="A18" s="26" t="s">
        <v>60</v>
      </c>
      <c r="B18" s="28"/>
      <c r="C18" s="28"/>
      <c r="D18" s="28"/>
      <c r="E18" s="27"/>
      <c r="F18" s="28"/>
      <c r="G18" s="28"/>
      <c r="H18" s="30"/>
      <c r="I18" s="30"/>
      <c r="J18" s="34"/>
      <c r="K18" s="37"/>
      <c r="L18" s="36"/>
      <c r="M18" s="34"/>
      <c r="N18" s="34"/>
      <c r="O18" s="34"/>
      <c r="P18" s="34"/>
      <c r="Q18" s="34"/>
      <c r="R18" s="17"/>
      <c r="S18" s="17"/>
      <c r="T18" s="17"/>
      <c r="U18" s="17"/>
      <c r="V18" s="17"/>
    </row>
    <row r="19" spans="1:22" x14ac:dyDescent="0.2">
      <c r="A19" s="26" t="s">
        <v>61</v>
      </c>
      <c r="B19" s="28"/>
      <c r="C19" s="28"/>
      <c r="D19" s="28"/>
      <c r="E19" s="28"/>
      <c r="F19" s="27"/>
      <c r="G19" s="28"/>
      <c r="H19" s="30"/>
      <c r="I19" s="30"/>
      <c r="J19" s="34"/>
      <c r="L19" s="34"/>
      <c r="M19" s="34"/>
      <c r="N19" s="34"/>
      <c r="O19" s="34"/>
      <c r="P19" s="34"/>
      <c r="Q19" s="34"/>
      <c r="R19" s="17"/>
      <c r="S19" s="17"/>
      <c r="T19" s="17"/>
      <c r="U19" s="17"/>
      <c r="V19" s="17"/>
    </row>
    <row r="20" spans="1:22" x14ac:dyDescent="0.2">
      <c r="A20" s="26" t="s">
        <v>62</v>
      </c>
      <c r="B20" s="28"/>
      <c r="C20" s="28"/>
      <c r="D20" s="28"/>
      <c r="E20" s="28"/>
      <c r="F20" s="28"/>
      <c r="G20" s="27"/>
      <c r="H20" s="30"/>
      <c r="I20" s="30"/>
      <c r="J20" s="34"/>
      <c r="L20" s="36"/>
      <c r="M20" s="34"/>
      <c r="N20" s="34"/>
      <c r="O20" s="34"/>
      <c r="P20" s="34"/>
      <c r="Q20" s="34"/>
      <c r="R20" s="17"/>
      <c r="S20" s="17"/>
      <c r="T20" s="17"/>
      <c r="U20" s="17"/>
      <c r="V20" s="17"/>
    </row>
    <row r="21" spans="1:22" ht="15.75" customHeight="1" x14ac:dyDescent="0.2">
      <c r="A21" s="26" t="s">
        <v>63</v>
      </c>
      <c r="B21" s="27"/>
      <c r="C21" s="28"/>
      <c r="D21" s="28"/>
      <c r="E21" s="28"/>
      <c r="F21" s="28"/>
      <c r="G21" s="28"/>
      <c r="H21" s="30"/>
      <c r="I21" s="30"/>
      <c r="J21" s="34"/>
      <c r="K21" s="34"/>
      <c r="L21" s="38"/>
      <c r="M21" s="34"/>
      <c r="N21" s="34"/>
      <c r="O21" s="34"/>
      <c r="P21" s="34"/>
      <c r="Q21" s="34"/>
      <c r="R21" s="17"/>
      <c r="S21" s="17"/>
      <c r="T21" s="17"/>
      <c r="U21" s="17"/>
      <c r="V21" s="17"/>
    </row>
    <row r="22" spans="1:22" x14ac:dyDescent="0.2">
      <c r="A22" s="26" t="s">
        <v>64</v>
      </c>
      <c r="B22" s="28"/>
      <c r="C22" s="27"/>
      <c r="D22" s="28"/>
      <c r="E22" s="28"/>
      <c r="F22" s="28"/>
      <c r="G22" s="35"/>
      <c r="H22" s="30"/>
      <c r="I22" s="30"/>
      <c r="J22" s="34"/>
      <c r="K22" s="34"/>
      <c r="L22" s="34"/>
      <c r="M22" s="34"/>
      <c r="N22" s="34"/>
      <c r="O22" s="34"/>
      <c r="P22" s="34"/>
      <c r="Q22" s="34"/>
      <c r="R22" s="17"/>
      <c r="S22" s="17"/>
      <c r="T22" s="17"/>
      <c r="U22" s="17"/>
      <c r="V22" s="17"/>
    </row>
    <row r="23" spans="1:22" x14ac:dyDescent="0.2">
      <c r="A23" s="39" t="s">
        <v>65</v>
      </c>
      <c r="B23" s="28"/>
      <c r="C23" s="28"/>
      <c r="D23" s="27"/>
      <c r="E23" s="28"/>
      <c r="F23" s="28"/>
      <c r="G23" s="28"/>
      <c r="H23" s="30"/>
      <c r="I23" s="30"/>
      <c r="J23" s="34"/>
      <c r="K23" s="34"/>
      <c r="L23" s="34"/>
      <c r="M23" s="34"/>
      <c r="N23" s="34"/>
      <c r="O23" s="34"/>
      <c r="P23" s="34"/>
      <c r="Q23" s="34"/>
      <c r="R23" s="17"/>
      <c r="S23" s="17"/>
      <c r="T23" s="17"/>
      <c r="U23" s="17"/>
      <c r="V23" s="17"/>
    </row>
    <row r="24" spans="1:22" x14ac:dyDescent="0.2">
      <c r="A24" s="39" t="s">
        <v>66</v>
      </c>
      <c r="B24" s="28"/>
      <c r="C24" s="28"/>
      <c r="D24" s="28"/>
      <c r="E24" s="27"/>
      <c r="F24" s="28"/>
      <c r="G24" s="35"/>
      <c r="H24" s="40"/>
      <c r="I24" s="30"/>
      <c r="J24" s="34"/>
      <c r="K24" s="34"/>
      <c r="L24" s="34"/>
      <c r="M24" s="34"/>
      <c r="N24" s="34"/>
      <c r="O24" s="34"/>
      <c r="P24" s="34"/>
      <c r="Q24" s="34"/>
      <c r="R24" s="17"/>
      <c r="S24" s="17"/>
      <c r="T24" s="17"/>
      <c r="U24" s="17"/>
      <c r="V24" s="17"/>
    </row>
    <row r="25" spans="1:22" x14ac:dyDescent="0.2">
      <c r="A25" s="39" t="s">
        <v>67</v>
      </c>
      <c r="B25" s="28"/>
      <c r="C25" s="28"/>
      <c r="D25" s="28"/>
      <c r="E25" s="28"/>
      <c r="F25" s="27"/>
      <c r="G25" s="28"/>
      <c r="H25" s="30"/>
      <c r="I25" s="30"/>
      <c r="J25" s="34"/>
      <c r="K25" s="34"/>
      <c r="L25" s="34"/>
      <c r="M25" s="34"/>
      <c r="N25" s="34"/>
      <c r="O25" s="34"/>
      <c r="P25" s="34"/>
      <c r="Q25" s="34"/>
      <c r="R25" s="17"/>
      <c r="S25" s="17"/>
      <c r="T25" s="17"/>
      <c r="U25" s="17"/>
      <c r="V25" s="17"/>
    </row>
    <row r="26" spans="1:22" x14ac:dyDescent="0.2">
      <c r="A26" s="39" t="s">
        <v>68</v>
      </c>
      <c r="B26" s="28"/>
      <c r="C26" s="28"/>
      <c r="D26" s="28"/>
      <c r="E26" s="28"/>
      <c r="F26" s="28"/>
      <c r="G26" s="27"/>
      <c r="H26" s="30"/>
      <c r="I26" s="30"/>
      <c r="J26" s="34"/>
      <c r="K26" s="34"/>
      <c r="L26" s="34"/>
      <c r="M26" s="34"/>
      <c r="N26" s="34"/>
      <c r="O26" s="34"/>
      <c r="P26" s="34"/>
      <c r="Q26" s="34"/>
      <c r="R26" s="17"/>
      <c r="S26" s="17"/>
      <c r="T26" s="17"/>
      <c r="U26" s="17"/>
      <c r="V26" s="17"/>
    </row>
    <row r="27" spans="1:22" x14ac:dyDescent="0.2">
      <c r="A27" s="39" t="s">
        <v>69</v>
      </c>
      <c r="B27" s="27"/>
      <c r="C27" s="28"/>
      <c r="D27" s="28"/>
      <c r="E27" s="28"/>
      <c r="F27" s="28"/>
      <c r="G27" s="28"/>
      <c r="H27" s="30"/>
      <c r="I27" s="30"/>
      <c r="J27" s="34"/>
      <c r="K27" s="34"/>
      <c r="L27" s="34"/>
      <c r="M27" s="34"/>
      <c r="N27" s="34"/>
      <c r="O27" s="34"/>
      <c r="P27" s="34"/>
      <c r="Q27" s="34"/>
      <c r="R27" s="17"/>
      <c r="S27" s="17"/>
      <c r="T27" s="17"/>
      <c r="U27" s="17"/>
      <c r="V27" s="17"/>
    </row>
    <row r="28" spans="1:22" x14ac:dyDescent="0.2">
      <c r="A28" s="39" t="s">
        <v>70</v>
      </c>
      <c r="B28" s="28"/>
      <c r="C28" s="27"/>
      <c r="D28" s="28"/>
      <c r="E28" s="28"/>
      <c r="F28" s="28"/>
      <c r="G28" s="28"/>
      <c r="H28" s="30"/>
      <c r="I28" s="30"/>
      <c r="J28" s="34"/>
      <c r="K28" s="34"/>
      <c r="L28" s="34"/>
      <c r="M28" s="34"/>
      <c r="N28" s="34"/>
      <c r="O28" s="34"/>
      <c r="P28" s="34"/>
      <c r="Q28" s="34"/>
      <c r="R28" s="17"/>
      <c r="S28" s="17"/>
      <c r="T28" s="17"/>
      <c r="U28" s="17"/>
      <c r="V28" s="17"/>
    </row>
    <row r="29" spans="1:22" x14ac:dyDescent="0.2">
      <c r="A29" s="39" t="s">
        <v>71</v>
      </c>
      <c r="B29" s="28"/>
      <c r="C29" s="28"/>
      <c r="D29" s="27"/>
      <c r="E29" s="28"/>
      <c r="F29" s="28"/>
      <c r="G29" s="28"/>
      <c r="H29" s="30"/>
      <c r="I29" s="30"/>
      <c r="J29" s="34"/>
      <c r="K29" s="34"/>
      <c r="L29" s="34"/>
      <c r="M29" s="34"/>
      <c r="N29" s="34"/>
      <c r="O29" s="34"/>
      <c r="P29" s="34"/>
      <c r="Q29" s="34"/>
      <c r="R29" s="17"/>
      <c r="S29" s="17"/>
      <c r="T29" s="17"/>
      <c r="U29" s="17"/>
      <c r="V29" s="17"/>
    </row>
    <row r="30" spans="1:22" ht="8.25" customHeight="1" x14ac:dyDescent="0.2">
      <c r="A30" s="39" t="s">
        <v>72</v>
      </c>
      <c r="B30" s="28"/>
      <c r="C30" s="28"/>
      <c r="D30" s="28"/>
      <c r="E30" s="41"/>
      <c r="F30" s="28"/>
      <c r="G30" s="28"/>
      <c r="H30" s="30"/>
      <c r="I30" s="30"/>
      <c r="J30" s="34"/>
      <c r="K30" s="34"/>
      <c r="L30" s="34"/>
      <c r="M30" s="34"/>
      <c r="N30" s="34"/>
      <c r="O30" s="34"/>
      <c r="P30" s="34"/>
      <c r="Q30" s="34"/>
      <c r="R30" s="17"/>
      <c r="S30" s="17"/>
      <c r="T30" s="17"/>
      <c r="U30" s="17"/>
      <c r="V30" s="17"/>
    </row>
    <row r="31" spans="1:22" x14ac:dyDescent="0.2">
      <c r="A31" s="39" t="s">
        <v>73</v>
      </c>
      <c r="B31" s="28"/>
      <c r="C31" s="28"/>
      <c r="D31" s="28"/>
      <c r="E31" s="28"/>
      <c r="F31" s="27"/>
      <c r="G31" s="28"/>
      <c r="H31" s="30"/>
      <c r="I31" s="30"/>
      <c r="J31" s="34"/>
      <c r="K31" s="34"/>
      <c r="L31" s="34"/>
      <c r="M31" s="34"/>
      <c r="N31" s="34"/>
      <c r="O31" s="34"/>
      <c r="P31" s="34"/>
      <c r="Q31" s="34"/>
      <c r="R31" s="17"/>
      <c r="S31" s="17"/>
      <c r="T31" s="17"/>
      <c r="U31" s="17"/>
      <c r="V31" s="17"/>
    </row>
    <row r="32" spans="1:22" x14ac:dyDescent="0.2">
      <c r="A32" s="39" t="s">
        <v>74</v>
      </c>
      <c r="B32" s="28"/>
      <c r="C32" s="28"/>
      <c r="D32" s="28"/>
      <c r="E32" s="28"/>
      <c r="F32" s="28"/>
      <c r="G32" s="27"/>
      <c r="H32" s="30"/>
      <c r="I32" s="30"/>
      <c r="J32" s="34"/>
      <c r="K32" s="34"/>
      <c r="L32" s="34"/>
      <c r="M32" s="34"/>
      <c r="N32" s="34"/>
      <c r="O32" s="34"/>
      <c r="P32" s="34"/>
      <c r="Q32" s="34"/>
      <c r="R32" s="17"/>
      <c r="S32" s="17"/>
      <c r="T32" s="17"/>
      <c r="U32" s="17"/>
      <c r="V32" s="17"/>
    </row>
    <row r="33" spans="1:22" x14ac:dyDescent="0.2">
      <c r="A33" s="39" t="s">
        <v>75</v>
      </c>
      <c r="B33" s="27"/>
      <c r="C33" s="28"/>
      <c r="D33" s="28"/>
      <c r="E33" s="28"/>
      <c r="F33" s="28"/>
      <c r="G33" s="28"/>
      <c r="H33" s="30"/>
      <c r="I33" s="30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x14ac:dyDescent="0.2">
      <c r="A34" s="39" t="s">
        <v>76</v>
      </c>
      <c r="B34" s="28"/>
      <c r="C34" s="27"/>
      <c r="D34" s="28"/>
      <c r="E34" s="28"/>
      <c r="F34" s="28"/>
      <c r="G34" s="28"/>
      <c r="H34" s="30"/>
      <c r="I34" s="30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2">
      <c r="A35" s="39" t="s">
        <v>77</v>
      </c>
      <c r="B35" s="28"/>
      <c r="C35" s="28"/>
      <c r="D35" s="27"/>
      <c r="E35" s="28"/>
      <c r="F35" s="28"/>
      <c r="G35" s="28"/>
      <c r="H35" s="30"/>
      <c r="I35" s="30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x14ac:dyDescent="0.2">
      <c r="A36" s="39" t="s">
        <v>78</v>
      </c>
      <c r="B36" s="28"/>
      <c r="C36" s="28"/>
      <c r="D36" s="28"/>
      <c r="E36" s="27"/>
      <c r="F36" s="28"/>
      <c r="G36" s="28"/>
      <c r="H36" s="30"/>
      <c r="I36" s="30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ht="19.5" customHeight="1" x14ac:dyDescent="0.2">
      <c r="A37" s="42" t="s">
        <v>79</v>
      </c>
      <c r="B37" s="43"/>
      <c r="C37" s="28"/>
      <c r="D37" s="28"/>
      <c r="E37" s="36"/>
      <c r="F37" s="27"/>
      <c r="G37" s="28"/>
      <c r="H37" s="30"/>
      <c r="I37" s="30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ht="17.25" customHeight="1" x14ac:dyDescent="0.2">
      <c r="A38" s="42" t="s">
        <v>80</v>
      </c>
      <c r="B38" s="43"/>
      <c r="C38" s="28"/>
      <c r="D38" s="28"/>
      <c r="E38" s="28"/>
      <c r="F38" s="28"/>
      <c r="G38" s="27"/>
      <c r="H38" s="30"/>
      <c r="I38" s="30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x14ac:dyDescent="0.2">
      <c r="A39" s="42" t="s">
        <v>81</v>
      </c>
      <c r="B39" s="44"/>
      <c r="C39" s="28"/>
      <c r="D39" s="28"/>
      <c r="E39" s="28"/>
      <c r="F39" s="28"/>
      <c r="G39" s="35"/>
      <c r="H39" s="30"/>
      <c r="I39" s="30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ht="14.25" customHeight="1" x14ac:dyDescent="0.2">
      <c r="A40" s="42" t="s">
        <v>82</v>
      </c>
      <c r="B40" s="35"/>
      <c r="C40" s="44"/>
      <c r="D40" s="28"/>
      <c r="E40" s="28"/>
      <c r="F40" s="28"/>
      <c r="G40" s="35"/>
      <c r="H40" s="45"/>
      <c r="I40" s="3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x14ac:dyDescent="0.2">
      <c r="A41" s="42" t="s">
        <v>83</v>
      </c>
      <c r="B41" s="35"/>
      <c r="C41" s="28"/>
      <c r="D41" s="44"/>
      <c r="E41" s="28"/>
      <c r="F41" s="28"/>
      <c r="G41" s="35"/>
      <c r="H41" s="30"/>
      <c r="I41" s="30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18.75" customHeight="1" x14ac:dyDescent="0.2">
      <c r="A42" s="42" t="s">
        <v>84</v>
      </c>
      <c r="B42" s="35"/>
      <c r="C42" s="28"/>
      <c r="D42" s="35"/>
      <c r="E42" s="44"/>
      <c r="F42" s="28"/>
      <c r="G42" s="35"/>
      <c r="H42" s="30"/>
      <c r="I42" s="30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x14ac:dyDescent="0.2">
      <c r="A43" s="42" t="s">
        <v>85</v>
      </c>
      <c r="B43" s="35"/>
      <c r="C43" s="28"/>
      <c r="D43" s="35"/>
      <c r="E43" s="28"/>
      <c r="F43" s="44"/>
      <c r="G43" s="35"/>
      <c r="H43" s="30"/>
      <c r="I43" s="30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ht="16.5" customHeight="1" x14ac:dyDescent="0.2">
      <c r="A44" s="42" t="s">
        <v>86</v>
      </c>
      <c r="B44" s="35"/>
      <c r="C44" s="28"/>
      <c r="D44" s="35"/>
      <c r="E44" s="28"/>
      <c r="F44" s="28"/>
      <c r="G44" s="44"/>
      <c r="H44" s="30"/>
      <c r="I44" s="30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ht="17.25" customHeight="1" x14ac:dyDescent="0.2">
      <c r="A45" s="42" t="s">
        <v>87</v>
      </c>
      <c r="B45" s="44"/>
      <c r="C45" s="28"/>
      <c r="D45" s="46"/>
      <c r="E45" s="28"/>
      <c r="F45" s="28"/>
      <c r="G45" s="35"/>
      <c r="H45" s="47"/>
      <c r="I45" s="4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2">
      <c r="A46" s="42" t="s">
        <v>88</v>
      </c>
      <c r="B46" s="28"/>
      <c r="C46" s="44"/>
      <c r="D46" s="35"/>
      <c r="E46" s="28"/>
      <c r="F46" s="28"/>
      <c r="G46" s="35"/>
      <c r="H46" s="48"/>
      <c r="I46" s="48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x14ac:dyDescent="0.2">
      <c r="A47" s="42" t="s">
        <v>89</v>
      </c>
      <c r="B47" s="28"/>
      <c r="C47" s="28"/>
      <c r="D47" s="44"/>
      <c r="E47" s="28"/>
      <c r="F47" s="28"/>
      <c r="G47" s="35"/>
      <c r="H47" s="48"/>
      <c r="I47" s="4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x14ac:dyDescent="0.2">
      <c r="A48" s="42" t="s">
        <v>90</v>
      </c>
      <c r="B48" s="28"/>
      <c r="C48" s="28"/>
      <c r="D48" s="35"/>
      <c r="E48" s="44"/>
      <c r="F48" s="28"/>
      <c r="G48" s="35"/>
      <c r="H48" s="48"/>
      <c r="I48" s="4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x14ac:dyDescent="0.2">
      <c r="A49" s="42" t="s">
        <v>91</v>
      </c>
      <c r="B49" s="28"/>
      <c r="C49" s="28"/>
      <c r="D49" s="35"/>
      <c r="E49" s="28"/>
      <c r="F49" s="44"/>
      <c r="G49" s="35"/>
      <c r="H49" s="48"/>
      <c r="I49" s="48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x14ac:dyDescent="0.2">
      <c r="A50" s="42" t="s">
        <v>92</v>
      </c>
      <c r="B50" s="35"/>
      <c r="C50" s="28"/>
      <c r="D50" s="35"/>
      <c r="E50" s="28"/>
      <c r="F50" s="28"/>
      <c r="G50" s="44"/>
      <c r="H50" s="48"/>
      <c r="I50" s="4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x14ac:dyDescent="0.2">
      <c r="A51" s="49"/>
      <c r="B51" s="28"/>
      <c r="C51" s="28"/>
      <c r="E51" s="28"/>
      <c r="F51" s="28"/>
      <c r="G51" s="28"/>
      <c r="H51" s="48"/>
      <c r="I51" s="48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x14ac:dyDescent="0.2">
      <c r="A52" s="50" t="s">
        <v>93</v>
      </c>
      <c r="B52" s="51" t="e">
        <f t="shared" ref="B52:I52" si="0">AVERAGE(B3:B45)</f>
        <v>#DIV/0!</v>
      </c>
      <c r="C52" s="51" t="e">
        <f t="shared" si="0"/>
        <v>#DIV/0!</v>
      </c>
      <c r="D52" s="51" t="e">
        <f t="shared" si="0"/>
        <v>#DIV/0!</v>
      </c>
      <c r="E52" s="51" t="e">
        <f t="shared" si="0"/>
        <v>#DIV/0!</v>
      </c>
      <c r="F52" s="51" t="e">
        <f t="shared" si="0"/>
        <v>#DIV/0!</v>
      </c>
      <c r="G52" s="51" t="e">
        <f t="shared" si="0"/>
        <v>#DIV/0!</v>
      </c>
      <c r="H52" s="52" t="e">
        <f t="shared" si="0"/>
        <v>#DIV/0!</v>
      </c>
      <c r="I52" s="52" t="e">
        <f t="shared" si="0"/>
        <v>#DIV/0!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x14ac:dyDescent="0.2">
      <c r="A53" s="19" t="s">
        <v>10</v>
      </c>
      <c r="B53" s="53" t="e">
        <f t="shared" ref="B53:I53" si="1">STDEV(B3:B45)</f>
        <v>#DIV/0!</v>
      </c>
      <c r="C53" s="53" t="e">
        <f t="shared" si="1"/>
        <v>#DIV/0!</v>
      </c>
      <c r="D53" s="53" t="e">
        <f t="shared" si="1"/>
        <v>#DIV/0!</v>
      </c>
      <c r="E53" s="53" t="e">
        <f t="shared" si="1"/>
        <v>#DIV/0!</v>
      </c>
      <c r="F53" s="53" t="e">
        <f t="shared" si="1"/>
        <v>#DIV/0!</v>
      </c>
      <c r="G53" s="53" t="e">
        <f t="shared" si="1"/>
        <v>#DIV/0!</v>
      </c>
      <c r="H53" s="53" t="e">
        <f t="shared" si="1"/>
        <v>#DIV/0!</v>
      </c>
      <c r="I53" s="53" t="e">
        <f t="shared" si="1"/>
        <v>#DIV/0!</v>
      </c>
      <c r="J53" s="53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x14ac:dyDescent="0.2">
      <c r="A54" s="54" t="s">
        <v>94</v>
      </c>
      <c r="B54" s="55" t="e">
        <f t="shared" ref="B54:I54" si="2">B53/B52</f>
        <v>#DIV/0!</v>
      </c>
      <c r="C54" s="55" t="e">
        <f t="shared" si="2"/>
        <v>#DIV/0!</v>
      </c>
      <c r="D54" s="55" t="e">
        <f t="shared" si="2"/>
        <v>#DIV/0!</v>
      </c>
      <c r="E54" s="55" t="e">
        <f t="shared" si="2"/>
        <v>#DIV/0!</v>
      </c>
      <c r="F54" s="55" t="e">
        <f t="shared" si="2"/>
        <v>#DIV/0!</v>
      </c>
      <c r="G54" s="55" t="e">
        <f t="shared" si="2"/>
        <v>#DIV/0!</v>
      </c>
      <c r="H54" s="55" t="e">
        <f t="shared" si="2"/>
        <v>#DIV/0!</v>
      </c>
      <c r="I54" s="55" t="e">
        <f t="shared" si="2"/>
        <v>#DIV/0!</v>
      </c>
      <c r="J54" s="53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</row>
  </sheetData>
  <mergeCells count="2">
    <mergeCell ref="B1:I1"/>
    <mergeCell ref="K7:M8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54"/>
  <sheetViews>
    <sheetView windowProtection="1" zoomScaleNormal="100" workbookViewId="0">
      <pane xSplit="1" topLeftCell="B1" activePane="topRight" state="frozen"/>
      <selection activeCell="A22" sqref="A22"/>
      <selection pane="topRight" activeCell="B3" sqref="B3:I51"/>
    </sheetView>
  </sheetViews>
  <sheetFormatPr baseColWidth="10" defaultColWidth="8.83203125" defaultRowHeight="16" x14ac:dyDescent="0.2"/>
  <cols>
    <col min="1" max="11" width="14.5" style="18"/>
    <col min="12" max="12" width="26.6640625" style="18"/>
    <col min="13" max="22" width="14.5" style="18"/>
    <col min="23" max="1025" width="17" style="18"/>
  </cols>
  <sheetData>
    <row r="1" spans="1:22" x14ac:dyDescent="0.2">
      <c r="A1" s="19" t="s">
        <v>95</v>
      </c>
      <c r="B1" s="2" t="s">
        <v>31</v>
      </c>
      <c r="C1" s="2"/>
      <c r="D1" s="2"/>
      <c r="E1" s="2"/>
      <c r="F1" s="2"/>
      <c r="G1" s="2"/>
      <c r="H1" s="2"/>
      <c r="I1" s="2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2">
      <c r="A2" s="56" t="s">
        <v>96</v>
      </c>
      <c r="B2" s="21" t="s">
        <v>33</v>
      </c>
      <c r="C2" s="22" t="s">
        <v>34</v>
      </c>
      <c r="D2" s="23" t="s">
        <v>35</v>
      </c>
      <c r="E2" s="23" t="s">
        <v>36</v>
      </c>
      <c r="F2" s="23" t="s">
        <v>37</v>
      </c>
      <c r="G2" s="23" t="s">
        <v>38</v>
      </c>
      <c r="H2" s="23" t="s">
        <v>39</v>
      </c>
      <c r="I2" s="57" t="s">
        <v>40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2">
      <c r="A3" s="26" t="s">
        <v>41</v>
      </c>
      <c r="B3" s="27"/>
      <c r="C3" s="28"/>
      <c r="D3" s="28"/>
      <c r="E3" s="28"/>
      <c r="F3" s="28"/>
      <c r="G3" s="28"/>
      <c r="H3" s="29"/>
      <c r="I3" s="29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x14ac:dyDescent="0.2">
      <c r="A4" s="26" t="s">
        <v>42</v>
      </c>
      <c r="B4" s="28"/>
      <c r="C4" s="27"/>
      <c r="D4" s="28"/>
      <c r="E4" s="28"/>
      <c r="F4" s="28"/>
      <c r="G4" s="28"/>
      <c r="H4" s="30"/>
      <c r="I4" s="29"/>
      <c r="J4" s="17"/>
      <c r="K4" s="31"/>
      <c r="L4" s="10" t="s">
        <v>43</v>
      </c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2">
      <c r="A5" s="26" t="s">
        <v>44</v>
      </c>
      <c r="B5" s="28"/>
      <c r="C5" s="28"/>
      <c r="D5" s="27"/>
      <c r="E5" s="28"/>
      <c r="F5" s="28"/>
      <c r="G5" s="28"/>
      <c r="H5" s="30"/>
      <c r="I5" s="29"/>
      <c r="J5" s="17"/>
      <c r="K5" s="32"/>
      <c r="L5" s="10" t="s">
        <v>45</v>
      </c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2">
      <c r="A6" s="26" t="s">
        <v>46</v>
      </c>
      <c r="B6" s="28"/>
      <c r="C6" s="28"/>
      <c r="D6" s="28"/>
      <c r="E6" s="27"/>
      <c r="F6" s="28"/>
      <c r="G6" s="28"/>
      <c r="H6" s="30"/>
      <c r="I6" s="29"/>
      <c r="J6" s="17"/>
      <c r="K6" s="33"/>
      <c r="L6" s="10" t="s">
        <v>47</v>
      </c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2">
      <c r="A7" s="26" t="s">
        <v>48</v>
      </c>
      <c r="B7" s="28"/>
      <c r="C7" s="28"/>
      <c r="D7" s="28"/>
      <c r="E7" s="28"/>
      <c r="F7" s="27"/>
      <c r="G7" s="28"/>
      <c r="H7" s="30"/>
      <c r="I7" s="30"/>
      <c r="J7" s="17"/>
      <c r="K7" s="1" t="s">
        <v>49</v>
      </c>
      <c r="L7" s="1"/>
      <c r="M7" s="1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">
      <c r="A8" s="26" t="s">
        <v>50</v>
      </c>
      <c r="B8" s="28"/>
      <c r="C8" s="28"/>
      <c r="D8" s="28"/>
      <c r="E8" s="28"/>
      <c r="F8" s="28"/>
      <c r="G8" s="27"/>
      <c r="H8" s="30"/>
      <c r="I8" s="30"/>
      <c r="J8" s="17"/>
      <c r="K8" s="1"/>
      <c r="L8" s="1"/>
      <c r="M8" s="1"/>
      <c r="N8" s="17"/>
      <c r="O8" s="17"/>
      <c r="P8" s="17"/>
      <c r="Q8" s="17"/>
      <c r="R8" s="17"/>
      <c r="S8" s="17"/>
      <c r="T8" s="17"/>
      <c r="U8" s="17"/>
      <c r="V8" s="17"/>
    </row>
    <row r="9" spans="1:22" x14ac:dyDescent="0.2">
      <c r="A9" s="26" t="s">
        <v>51</v>
      </c>
      <c r="B9" s="27"/>
      <c r="C9" s="28"/>
      <c r="D9" s="28"/>
      <c r="E9" s="28"/>
      <c r="F9" s="28"/>
      <c r="G9" s="28"/>
      <c r="H9" s="30"/>
      <c r="I9" s="3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2">
      <c r="A10" s="26" t="s">
        <v>52</v>
      </c>
      <c r="B10" s="28"/>
      <c r="C10" s="27"/>
      <c r="D10" s="28"/>
      <c r="E10" s="28"/>
      <c r="F10" s="28"/>
      <c r="G10" s="28"/>
      <c r="H10" s="30"/>
      <c r="I10" s="30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x14ac:dyDescent="0.2">
      <c r="A11" s="26" t="s">
        <v>53</v>
      </c>
      <c r="B11" s="28"/>
      <c r="C11" s="28"/>
      <c r="D11" s="27"/>
      <c r="E11" s="28"/>
      <c r="F11" s="28"/>
      <c r="G11" s="28"/>
      <c r="H11" s="30"/>
      <c r="I11" s="30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x14ac:dyDescent="0.2">
      <c r="A12" s="26" t="s">
        <v>54</v>
      </c>
      <c r="B12" s="28"/>
      <c r="C12" s="35"/>
      <c r="D12" s="35"/>
      <c r="E12" s="27"/>
      <c r="F12" s="28"/>
      <c r="G12" s="28"/>
      <c r="H12" s="30"/>
      <c r="I12" s="30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x14ac:dyDescent="0.2">
      <c r="A13" s="26" t="s">
        <v>55</v>
      </c>
      <c r="B13" s="28"/>
      <c r="C13" s="28"/>
      <c r="D13" s="35"/>
      <c r="E13" s="28"/>
      <c r="F13" s="27"/>
      <c r="G13" s="28"/>
      <c r="H13" s="30"/>
      <c r="I13" s="3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x14ac:dyDescent="0.2">
      <c r="A14" s="26" t="s">
        <v>56</v>
      </c>
      <c r="B14" s="28"/>
      <c r="C14" s="28"/>
      <c r="D14" s="28"/>
      <c r="E14" s="28"/>
      <c r="F14" s="28"/>
      <c r="G14" s="27"/>
      <c r="H14" s="30"/>
      <c r="I14" s="3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2">
      <c r="A15" s="26" t="s">
        <v>57</v>
      </c>
      <c r="B15" s="27"/>
      <c r="C15" s="28"/>
      <c r="D15" s="28"/>
      <c r="E15" s="28"/>
      <c r="F15" s="28"/>
      <c r="G15" s="28"/>
      <c r="H15" s="30"/>
      <c r="I15" s="3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x14ac:dyDescent="0.2">
      <c r="A16" s="26" t="s">
        <v>58</v>
      </c>
      <c r="B16" s="28"/>
      <c r="C16" s="27"/>
      <c r="D16" s="28"/>
      <c r="E16" s="28"/>
      <c r="F16" s="28"/>
      <c r="G16" s="28"/>
      <c r="H16" s="30"/>
      <c r="I16" s="3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x14ac:dyDescent="0.2">
      <c r="A17" s="26" t="s">
        <v>59</v>
      </c>
      <c r="B17" s="28"/>
      <c r="C17" s="28"/>
      <c r="D17" s="27"/>
      <c r="E17" s="28"/>
      <c r="F17" s="35"/>
      <c r="G17" s="28"/>
      <c r="H17" s="30"/>
      <c r="I17" s="3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x14ac:dyDescent="0.2">
      <c r="A18" s="26" t="s">
        <v>60</v>
      </c>
      <c r="B18" s="28"/>
      <c r="C18" s="28"/>
      <c r="D18" s="28"/>
      <c r="E18" s="27"/>
      <c r="F18" s="28"/>
      <c r="G18" s="28"/>
      <c r="H18" s="30"/>
      <c r="I18" s="30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x14ac:dyDescent="0.2">
      <c r="A19" s="26" t="s">
        <v>61</v>
      </c>
      <c r="B19" s="28"/>
      <c r="C19" s="28"/>
      <c r="D19" s="28"/>
      <c r="E19" s="28"/>
      <c r="F19" s="27"/>
      <c r="G19" s="28"/>
      <c r="H19" s="30"/>
      <c r="I19" s="30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x14ac:dyDescent="0.2">
      <c r="A20" s="26" t="s">
        <v>62</v>
      </c>
      <c r="B20" s="28"/>
      <c r="C20" s="28"/>
      <c r="D20" s="28"/>
      <c r="E20" s="28"/>
      <c r="F20" s="28"/>
      <c r="G20" s="27"/>
      <c r="H20" s="30"/>
      <c r="I20" s="30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x14ac:dyDescent="0.2">
      <c r="A21" s="26" t="s">
        <v>63</v>
      </c>
      <c r="B21" s="27"/>
      <c r="C21" s="28"/>
      <c r="D21" s="28"/>
      <c r="E21" s="28"/>
      <c r="F21" s="28"/>
      <c r="G21" s="28"/>
      <c r="H21" s="30"/>
      <c r="I21" s="30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x14ac:dyDescent="0.2">
      <c r="A22" s="26" t="s">
        <v>64</v>
      </c>
      <c r="B22" s="28"/>
      <c r="C22" s="27"/>
      <c r="D22" s="28"/>
      <c r="E22" s="28"/>
      <c r="F22" s="28"/>
      <c r="G22" s="35"/>
      <c r="H22" s="30"/>
      <c r="I22" s="30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x14ac:dyDescent="0.2">
      <c r="A23" s="39" t="s">
        <v>65</v>
      </c>
      <c r="B23" s="28"/>
      <c r="C23" s="28"/>
      <c r="D23" s="27"/>
      <c r="E23" s="28"/>
      <c r="F23" s="28"/>
      <c r="G23" s="28"/>
      <c r="H23" s="30"/>
      <c r="I23" s="30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x14ac:dyDescent="0.2">
      <c r="A24" s="39" t="s">
        <v>66</v>
      </c>
      <c r="B24" s="28"/>
      <c r="C24" s="28"/>
      <c r="D24" s="28"/>
      <c r="E24" s="27"/>
      <c r="F24" s="28"/>
      <c r="G24" s="28"/>
      <c r="H24" s="30"/>
      <c r="I24" s="30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x14ac:dyDescent="0.2">
      <c r="A25" s="39" t="s">
        <v>67</v>
      </c>
      <c r="B25" s="28"/>
      <c r="C25" s="28"/>
      <c r="D25" s="28"/>
      <c r="E25" s="28"/>
      <c r="F25" s="27"/>
      <c r="G25" s="28"/>
      <c r="H25" s="30"/>
      <c r="I25" s="30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x14ac:dyDescent="0.2">
      <c r="A26" s="39" t="s">
        <v>68</v>
      </c>
      <c r="B26" s="28"/>
      <c r="C26" s="28"/>
      <c r="D26" s="28"/>
      <c r="E26" s="28"/>
      <c r="F26" s="28"/>
      <c r="G26" s="27"/>
      <c r="H26" s="30"/>
      <c r="I26" s="30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x14ac:dyDescent="0.2">
      <c r="A27" s="39" t="s">
        <v>69</v>
      </c>
      <c r="B27" s="27"/>
      <c r="C27" s="28"/>
      <c r="D27" s="28"/>
      <c r="E27" s="28"/>
      <c r="F27" s="28"/>
      <c r="G27" s="28"/>
      <c r="H27" s="30"/>
      <c r="I27" s="30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2">
      <c r="A28" s="39" t="s">
        <v>70</v>
      </c>
      <c r="B28" s="28"/>
      <c r="C28" s="27"/>
      <c r="D28" s="28"/>
      <c r="E28" s="28"/>
      <c r="F28" s="28"/>
      <c r="G28" s="28"/>
      <c r="H28" s="30"/>
      <c r="I28" s="30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">
      <c r="A29" s="39" t="s">
        <v>71</v>
      </c>
      <c r="B29" s="28"/>
      <c r="C29" s="28"/>
      <c r="D29" s="27"/>
      <c r="E29" s="28"/>
      <c r="F29" s="28"/>
      <c r="G29" s="28"/>
      <c r="H29" s="30"/>
      <c r="I29" s="30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x14ac:dyDescent="0.2">
      <c r="A30" s="39" t="s">
        <v>72</v>
      </c>
      <c r="B30" s="28"/>
      <c r="C30" s="28"/>
      <c r="D30" s="28"/>
      <c r="E30" s="27"/>
      <c r="F30" s="28"/>
      <c r="G30" s="28"/>
      <c r="H30" s="30"/>
      <c r="I30" s="30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2">
      <c r="A31" s="39" t="s">
        <v>73</v>
      </c>
      <c r="B31" s="28"/>
      <c r="C31" s="28"/>
      <c r="D31" s="28"/>
      <c r="E31" s="58"/>
      <c r="F31" s="27"/>
      <c r="G31" s="28"/>
      <c r="H31" s="30"/>
      <c r="I31" s="30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2">
      <c r="A32" s="39" t="s">
        <v>74</v>
      </c>
      <c r="B32" s="28"/>
      <c r="C32" s="28"/>
      <c r="D32" s="28"/>
      <c r="E32" s="28"/>
      <c r="F32" s="28"/>
      <c r="G32" s="44"/>
      <c r="H32" s="30"/>
      <c r="I32" s="30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x14ac:dyDescent="0.2">
      <c r="A33" s="39" t="s">
        <v>75</v>
      </c>
      <c r="B33" s="27"/>
      <c r="C33" s="28"/>
      <c r="D33" s="28"/>
      <c r="E33" s="28"/>
      <c r="F33" s="28"/>
      <c r="G33" s="35"/>
      <c r="H33" s="30"/>
      <c r="I33" s="30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x14ac:dyDescent="0.2">
      <c r="A34" s="39" t="s">
        <v>76</v>
      </c>
      <c r="B34" s="28"/>
      <c r="C34" s="27"/>
      <c r="D34" s="28"/>
      <c r="E34" s="28"/>
      <c r="F34" s="28"/>
      <c r="G34" s="28"/>
      <c r="H34" s="30"/>
      <c r="I34" s="30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2">
      <c r="A35" s="39" t="s">
        <v>77</v>
      </c>
      <c r="B35" s="28"/>
      <c r="C35" s="28"/>
      <c r="D35" s="27"/>
      <c r="E35" s="28"/>
      <c r="F35" s="28"/>
      <c r="G35" s="28"/>
      <c r="H35" s="30"/>
      <c r="I35" s="30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x14ac:dyDescent="0.2">
      <c r="A36" s="39" t="s">
        <v>78</v>
      </c>
      <c r="B36" s="28"/>
      <c r="C36" s="28"/>
      <c r="D36" s="28"/>
      <c r="E36" s="27"/>
      <c r="F36" s="28"/>
      <c r="G36" s="28"/>
      <c r="H36" s="30"/>
      <c r="I36" s="30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x14ac:dyDescent="0.2">
      <c r="A37" s="42" t="s">
        <v>79</v>
      </c>
      <c r="B37" s="28"/>
      <c r="C37" s="28"/>
      <c r="D37" s="28"/>
      <c r="E37" s="28"/>
      <c r="F37" s="27"/>
      <c r="G37" s="28"/>
      <c r="H37" s="30"/>
      <c r="I37" s="30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x14ac:dyDescent="0.2">
      <c r="A38" s="42" t="s">
        <v>80</v>
      </c>
      <c r="B38" s="28"/>
      <c r="C38" s="28"/>
      <c r="D38" s="28"/>
      <c r="E38" s="28"/>
      <c r="F38" s="28"/>
      <c r="G38" s="27"/>
      <c r="H38" s="30"/>
      <c r="I38" s="30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x14ac:dyDescent="0.2">
      <c r="A39" s="42" t="s">
        <v>81</v>
      </c>
      <c r="B39" s="44"/>
      <c r="C39" s="28"/>
      <c r="D39" s="28"/>
      <c r="E39" s="28"/>
      <c r="F39" s="28"/>
      <c r="G39" s="35"/>
      <c r="H39" s="30"/>
      <c r="I39" s="30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x14ac:dyDescent="0.2">
      <c r="A40" s="42" t="s">
        <v>82</v>
      </c>
      <c r="B40" s="35"/>
      <c r="C40" s="44"/>
      <c r="D40" s="28"/>
      <c r="E40" s="28"/>
      <c r="F40" s="28"/>
      <c r="G40" s="35"/>
      <c r="H40" s="30"/>
      <c r="I40" s="3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x14ac:dyDescent="0.2">
      <c r="A41" s="42" t="s">
        <v>83</v>
      </c>
      <c r="B41" s="59"/>
      <c r="C41" s="60"/>
      <c r="D41" s="44"/>
      <c r="E41" s="60"/>
      <c r="F41" s="28"/>
      <c r="G41" s="35"/>
      <c r="H41" s="30"/>
      <c r="I41" s="30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x14ac:dyDescent="0.2">
      <c r="A42" s="42" t="s">
        <v>84</v>
      </c>
      <c r="B42" s="35"/>
      <c r="C42" s="28"/>
      <c r="D42" s="35"/>
      <c r="E42" s="44"/>
      <c r="F42" s="28"/>
      <c r="G42" s="35"/>
      <c r="H42" s="40"/>
      <c r="I42" s="30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x14ac:dyDescent="0.2">
      <c r="A43" s="42" t="s">
        <v>85</v>
      </c>
      <c r="B43" s="35"/>
      <c r="C43" s="28"/>
      <c r="D43" s="35"/>
      <c r="E43" s="43"/>
      <c r="F43" s="44"/>
      <c r="G43" s="35"/>
      <c r="H43" s="30"/>
      <c r="I43" s="30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x14ac:dyDescent="0.2">
      <c r="A44" s="42" t="s">
        <v>86</v>
      </c>
      <c r="B44" s="35"/>
      <c r="C44" s="28"/>
      <c r="D44" s="35"/>
      <c r="E44" s="28"/>
      <c r="F44" s="28"/>
      <c r="G44" s="44"/>
      <c r="H44" s="61"/>
      <c r="I44" s="30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x14ac:dyDescent="0.2">
      <c r="A45" s="42" t="s">
        <v>87</v>
      </c>
      <c r="B45" s="44"/>
      <c r="C45" s="28"/>
      <c r="D45" s="35"/>
      <c r="E45" s="28"/>
      <c r="F45" s="28"/>
      <c r="G45" s="35"/>
      <c r="H45" s="47"/>
      <c r="I45" s="4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2">
      <c r="A46" s="42" t="s">
        <v>88</v>
      </c>
      <c r="B46" s="28"/>
      <c r="C46" s="44"/>
      <c r="D46" s="35"/>
      <c r="E46" s="28"/>
      <c r="F46" s="28"/>
      <c r="G46" s="35"/>
      <c r="H46" s="48"/>
      <c r="I46" s="48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x14ac:dyDescent="0.2">
      <c r="A47" s="42" t="s">
        <v>89</v>
      </c>
      <c r="B47" s="28"/>
      <c r="C47" s="28"/>
      <c r="D47" s="44"/>
      <c r="E47" s="28"/>
      <c r="F47" s="28"/>
      <c r="G47" s="35"/>
      <c r="H47" s="48"/>
      <c r="I47" s="48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x14ac:dyDescent="0.2">
      <c r="A48" s="42" t="s">
        <v>90</v>
      </c>
      <c r="B48" s="28"/>
      <c r="C48" s="28"/>
      <c r="D48" s="35"/>
      <c r="E48" s="44"/>
      <c r="F48" s="28"/>
      <c r="G48" s="35"/>
      <c r="H48" s="48"/>
      <c r="I48" s="48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x14ac:dyDescent="0.2">
      <c r="A49" s="42" t="s">
        <v>91</v>
      </c>
      <c r="B49" s="28"/>
      <c r="C49" s="28"/>
      <c r="D49" s="35"/>
      <c r="E49" s="28"/>
      <c r="F49" s="44"/>
      <c r="G49" s="35"/>
      <c r="H49" s="48"/>
      <c r="I49" s="48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x14ac:dyDescent="0.2">
      <c r="A50" s="42" t="s">
        <v>92</v>
      </c>
      <c r="B50" s="35"/>
      <c r="C50" s="28"/>
      <c r="D50" s="35"/>
      <c r="E50" s="28"/>
      <c r="F50" s="28"/>
      <c r="G50" s="44"/>
      <c r="H50" s="48"/>
      <c r="I50" s="48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x14ac:dyDescent="0.2">
      <c r="A51" s="49"/>
      <c r="B51" s="28"/>
      <c r="C51" s="28"/>
      <c r="D51" s="28"/>
      <c r="E51" s="28"/>
      <c r="F51" s="28"/>
      <c r="H51" s="48"/>
      <c r="I51" s="62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x14ac:dyDescent="0.2">
      <c r="A52" s="50" t="s">
        <v>93</v>
      </c>
      <c r="B52" s="51" t="e">
        <f t="shared" ref="B52:I52" si="0">AVERAGE(B3:B43)</f>
        <v>#DIV/0!</v>
      </c>
      <c r="C52" s="51" t="e">
        <f t="shared" si="0"/>
        <v>#DIV/0!</v>
      </c>
      <c r="D52" s="51" t="e">
        <f t="shared" si="0"/>
        <v>#DIV/0!</v>
      </c>
      <c r="E52" s="51" t="e">
        <f t="shared" si="0"/>
        <v>#DIV/0!</v>
      </c>
      <c r="F52" s="51" t="e">
        <f t="shared" si="0"/>
        <v>#DIV/0!</v>
      </c>
      <c r="G52" s="51" t="e">
        <f t="shared" si="0"/>
        <v>#DIV/0!</v>
      </c>
      <c r="H52" s="51" t="e">
        <f t="shared" si="0"/>
        <v>#DIV/0!</v>
      </c>
      <c r="I52" s="51" t="e">
        <f t="shared" si="0"/>
        <v>#DIV/0!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x14ac:dyDescent="0.2">
      <c r="A53" s="19" t="s">
        <v>10</v>
      </c>
      <c r="B53" s="53" t="e">
        <f t="shared" ref="B53:I53" si="1">STDEV(B3:B43)</f>
        <v>#DIV/0!</v>
      </c>
      <c r="C53" s="53" t="e">
        <f t="shared" si="1"/>
        <v>#DIV/0!</v>
      </c>
      <c r="D53" s="53" t="e">
        <f t="shared" si="1"/>
        <v>#DIV/0!</v>
      </c>
      <c r="E53" s="63" t="e">
        <f t="shared" si="1"/>
        <v>#DIV/0!</v>
      </c>
      <c r="F53" s="53" t="e">
        <f t="shared" si="1"/>
        <v>#DIV/0!</v>
      </c>
      <c r="G53" s="53" t="e">
        <f t="shared" si="1"/>
        <v>#DIV/0!</v>
      </c>
      <c r="H53" s="53" t="e">
        <f t="shared" si="1"/>
        <v>#DIV/0!</v>
      </c>
      <c r="I53" s="53" t="e">
        <f t="shared" si="1"/>
        <v>#DIV/0!</v>
      </c>
      <c r="J53" s="53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x14ac:dyDescent="0.2">
      <c r="A54" s="54" t="s">
        <v>94</v>
      </c>
      <c r="B54" s="55" t="e">
        <f t="shared" ref="B54:I54" si="2">B53/B52</f>
        <v>#DIV/0!</v>
      </c>
      <c r="C54" s="55" t="e">
        <f t="shared" si="2"/>
        <v>#DIV/0!</v>
      </c>
      <c r="D54" s="55" t="e">
        <f t="shared" si="2"/>
        <v>#DIV/0!</v>
      </c>
      <c r="E54" s="55" t="e">
        <f t="shared" si="2"/>
        <v>#DIV/0!</v>
      </c>
      <c r="F54" s="55" t="e">
        <f t="shared" si="2"/>
        <v>#DIV/0!</v>
      </c>
      <c r="G54" s="55" t="e">
        <f t="shared" si="2"/>
        <v>#DIV/0!</v>
      </c>
      <c r="H54" s="55" t="e">
        <f t="shared" si="2"/>
        <v>#DIV/0!</v>
      </c>
      <c r="I54" s="55" t="e">
        <f t="shared" si="2"/>
        <v>#DIV/0!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</sheetData>
  <mergeCells count="2">
    <mergeCell ref="B1:I1"/>
    <mergeCell ref="K7:M8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54"/>
  <sheetViews>
    <sheetView windowProtection="1" zoomScaleNormal="100" workbookViewId="0">
      <pane xSplit="1" topLeftCell="B1" activePane="topRight" state="frozen"/>
      <selection pane="topRight" activeCell="B3" sqref="B3:I51"/>
    </sheetView>
  </sheetViews>
  <sheetFormatPr baseColWidth="10" defaultColWidth="8.83203125" defaultRowHeight="16" x14ac:dyDescent="0.2"/>
  <cols>
    <col min="1" max="1" width="14.6640625" style="18"/>
    <col min="2" max="6" width="14.5" style="18"/>
    <col min="7" max="7" width="17.83203125" style="18"/>
    <col min="8" max="11" width="14.5" style="18"/>
    <col min="12" max="12" width="24.6640625" style="18"/>
    <col min="13" max="22" width="14.5" style="18"/>
    <col min="23" max="1025" width="17" style="18"/>
  </cols>
  <sheetData>
    <row r="1" spans="1:22" x14ac:dyDescent="0.2">
      <c r="A1" s="19" t="s">
        <v>97</v>
      </c>
      <c r="B1" s="2" t="s">
        <v>31</v>
      </c>
      <c r="C1" s="2"/>
      <c r="D1" s="2"/>
      <c r="E1" s="2"/>
      <c r="F1" s="2"/>
      <c r="G1" s="2"/>
      <c r="H1" s="2"/>
      <c r="I1" s="2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 t="s">
        <v>98</v>
      </c>
    </row>
    <row r="2" spans="1:22" x14ac:dyDescent="0.2">
      <c r="A2" s="20" t="s">
        <v>96</v>
      </c>
      <c r="B2" s="21" t="s">
        <v>33</v>
      </c>
      <c r="C2" s="22" t="s">
        <v>34</v>
      </c>
      <c r="D2" s="23" t="s">
        <v>35</v>
      </c>
      <c r="E2" s="23" t="s">
        <v>36</v>
      </c>
      <c r="F2" s="23" t="s">
        <v>37</v>
      </c>
      <c r="G2" s="23" t="s">
        <v>38</v>
      </c>
      <c r="H2" s="24" t="s">
        <v>39</v>
      </c>
      <c r="I2" s="25" t="s">
        <v>40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x14ac:dyDescent="0.2">
      <c r="A3" s="26" t="s">
        <v>41</v>
      </c>
      <c r="B3" s="27"/>
      <c r="C3" s="28"/>
      <c r="D3" s="28"/>
      <c r="E3" s="28"/>
      <c r="F3" s="28"/>
      <c r="G3" s="28"/>
      <c r="H3" s="29"/>
      <c r="I3" s="29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x14ac:dyDescent="0.2">
      <c r="A4" s="26" t="s">
        <v>42</v>
      </c>
      <c r="B4" s="28"/>
      <c r="C4" s="27"/>
      <c r="D4" s="28"/>
      <c r="E4" s="28"/>
      <c r="F4" s="28"/>
      <c r="G4" s="35"/>
      <c r="H4" s="30"/>
      <c r="I4" s="29"/>
      <c r="J4" s="17"/>
      <c r="K4" s="31"/>
      <c r="L4" s="10" t="s">
        <v>43</v>
      </c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x14ac:dyDescent="0.2">
      <c r="A5" s="26" t="s">
        <v>44</v>
      </c>
      <c r="B5" s="36"/>
      <c r="C5" s="28"/>
      <c r="D5" s="27"/>
      <c r="E5" s="28"/>
      <c r="F5" s="28"/>
      <c r="G5" s="28"/>
      <c r="H5" s="30"/>
      <c r="I5" s="29"/>
      <c r="J5" s="17"/>
      <c r="K5" s="32"/>
      <c r="L5" s="10" t="s">
        <v>45</v>
      </c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x14ac:dyDescent="0.2">
      <c r="A6" s="26" t="s">
        <v>46</v>
      </c>
      <c r="B6" s="28"/>
      <c r="C6" s="28"/>
      <c r="D6" s="28"/>
      <c r="E6" s="27"/>
      <c r="F6" s="28"/>
      <c r="G6" s="28"/>
      <c r="H6" s="30"/>
      <c r="I6" s="29"/>
      <c r="J6" s="17"/>
      <c r="K6" s="33"/>
      <c r="L6" s="10" t="s">
        <v>47</v>
      </c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x14ac:dyDescent="0.2">
      <c r="A7" s="26" t="s">
        <v>48</v>
      </c>
      <c r="B7" s="28"/>
      <c r="C7" s="28"/>
      <c r="D7" s="28"/>
      <c r="E7" s="28"/>
      <c r="F7" s="27"/>
      <c r="G7" s="28"/>
      <c r="H7" s="30"/>
      <c r="I7" s="30"/>
      <c r="J7" s="17"/>
      <c r="K7" s="1" t="s">
        <v>49</v>
      </c>
      <c r="L7" s="1"/>
      <c r="M7" s="1"/>
      <c r="N7" s="17"/>
      <c r="O7" s="17"/>
      <c r="P7" s="17"/>
      <c r="Q7" s="17"/>
      <c r="R7" s="17"/>
      <c r="S7" s="17"/>
      <c r="T7" s="17"/>
      <c r="U7" s="17"/>
      <c r="V7" s="17"/>
    </row>
    <row r="8" spans="1:22" x14ac:dyDescent="0.2">
      <c r="A8" s="26" t="s">
        <v>50</v>
      </c>
      <c r="B8" s="28"/>
      <c r="C8" s="28"/>
      <c r="D8" s="28"/>
      <c r="E8" s="28"/>
      <c r="F8" s="28"/>
      <c r="G8" s="27"/>
      <c r="H8" s="30"/>
      <c r="I8" s="30"/>
      <c r="J8" s="17"/>
      <c r="K8" s="1"/>
      <c r="L8" s="1"/>
      <c r="M8" s="1"/>
      <c r="N8" s="17"/>
      <c r="O8" s="17"/>
      <c r="P8" s="17"/>
      <c r="Q8" s="17"/>
      <c r="R8" s="17"/>
      <c r="S8" s="17"/>
      <c r="T8" s="17"/>
      <c r="U8" s="17"/>
      <c r="V8" s="17"/>
    </row>
    <row r="9" spans="1:22" x14ac:dyDescent="0.2">
      <c r="A9" s="26" t="s">
        <v>51</v>
      </c>
      <c r="B9" s="27"/>
      <c r="C9" s="28"/>
      <c r="D9" s="28"/>
      <c r="E9" s="28"/>
      <c r="F9" s="28"/>
      <c r="G9" s="28"/>
      <c r="H9" s="30"/>
      <c r="I9" s="30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x14ac:dyDescent="0.2">
      <c r="A10" s="26" t="s">
        <v>52</v>
      </c>
      <c r="B10" s="28"/>
      <c r="C10" s="27"/>
      <c r="D10" s="28"/>
      <c r="E10" s="28"/>
      <c r="F10" s="28"/>
      <c r="G10" s="28"/>
      <c r="H10" s="30"/>
      <c r="I10" s="30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x14ac:dyDescent="0.2">
      <c r="A11" s="26" t="s">
        <v>53</v>
      </c>
      <c r="B11" s="28"/>
      <c r="C11" s="28"/>
      <c r="D11" s="27"/>
      <c r="E11" s="28"/>
      <c r="F11" s="28"/>
      <c r="G11" s="28"/>
      <c r="H11" s="30"/>
      <c r="I11" s="30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x14ac:dyDescent="0.2">
      <c r="A12" s="26" t="s">
        <v>54</v>
      </c>
      <c r="B12" s="28"/>
      <c r="C12" s="35"/>
      <c r="D12" s="35"/>
      <c r="E12" s="27"/>
      <c r="F12" s="28"/>
      <c r="G12" s="28"/>
      <c r="H12" s="30"/>
      <c r="I12" s="30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x14ac:dyDescent="0.2">
      <c r="A13" s="26" t="s">
        <v>55</v>
      </c>
      <c r="B13" s="28"/>
      <c r="C13" s="28"/>
      <c r="D13" s="35"/>
      <c r="E13" s="28"/>
      <c r="F13" s="27"/>
      <c r="G13" s="28"/>
      <c r="H13" s="30"/>
      <c r="I13" s="30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2" x14ac:dyDescent="0.2">
      <c r="A14" s="26" t="s">
        <v>56</v>
      </c>
      <c r="B14" s="28"/>
      <c r="C14" s="28"/>
      <c r="D14" s="28"/>
      <c r="E14" s="28"/>
      <c r="F14" s="28"/>
      <c r="G14" s="27"/>
      <c r="H14" s="30"/>
      <c r="I14" s="30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x14ac:dyDescent="0.2">
      <c r="A15" s="26" t="s">
        <v>57</v>
      </c>
      <c r="B15" s="27"/>
      <c r="C15" s="28"/>
      <c r="D15" s="28"/>
      <c r="E15" s="28"/>
      <c r="F15" s="28"/>
      <c r="G15" s="28"/>
      <c r="H15" s="30"/>
      <c r="I15" s="30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ht="14.25" customHeight="1" x14ac:dyDescent="0.2">
      <c r="A16" s="26" t="s">
        <v>58</v>
      </c>
      <c r="B16" s="28"/>
      <c r="C16" s="27"/>
      <c r="D16" s="28"/>
      <c r="E16" s="28"/>
      <c r="F16" s="28"/>
      <c r="G16" s="28"/>
      <c r="H16" s="30"/>
      <c r="I16" s="30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x14ac:dyDescent="0.2">
      <c r="A17" s="26" t="s">
        <v>59</v>
      </c>
      <c r="B17" s="28"/>
      <c r="C17" s="28"/>
      <c r="D17" s="27"/>
      <c r="E17" s="28"/>
      <c r="F17" s="28"/>
      <c r="G17" s="28"/>
      <c r="H17" s="30"/>
      <c r="I17" s="30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x14ac:dyDescent="0.2">
      <c r="A18" s="26" t="s">
        <v>60</v>
      </c>
      <c r="B18" s="28"/>
      <c r="C18" s="28"/>
      <c r="D18" s="28"/>
      <c r="E18" s="27"/>
      <c r="F18" s="28"/>
      <c r="G18" s="28"/>
      <c r="H18" s="30"/>
      <c r="I18" s="30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x14ac:dyDescent="0.2">
      <c r="A19" s="26" t="s">
        <v>61</v>
      </c>
      <c r="B19" s="28"/>
      <c r="C19" s="28"/>
      <c r="D19" s="28"/>
      <c r="E19" s="28"/>
      <c r="F19" s="27"/>
      <c r="G19" s="28"/>
      <c r="H19" s="30"/>
      <c r="I19" s="30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x14ac:dyDescent="0.2">
      <c r="A20" s="26" t="s">
        <v>62</v>
      </c>
      <c r="B20" s="28"/>
      <c r="C20" s="28"/>
      <c r="D20" s="28"/>
      <c r="E20" s="28"/>
      <c r="F20" s="28"/>
      <c r="G20" s="27"/>
      <c r="H20" s="30"/>
      <c r="I20" s="30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x14ac:dyDescent="0.2">
      <c r="A21" s="26" t="s">
        <v>63</v>
      </c>
      <c r="B21" s="27"/>
      <c r="C21" s="28"/>
      <c r="D21" s="28"/>
      <c r="E21" s="60"/>
      <c r="F21" s="28"/>
      <c r="G21" s="28"/>
      <c r="H21" s="30"/>
      <c r="I21" s="30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x14ac:dyDescent="0.2">
      <c r="A22" s="26" t="s">
        <v>64</v>
      </c>
      <c r="B22" s="28"/>
      <c r="C22" s="27"/>
      <c r="D22" s="28"/>
      <c r="E22" s="28"/>
      <c r="F22" s="28"/>
      <c r="G22" s="35"/>
      <c r="H22" s="30"/>
      <c r="I22" s="30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x14ac:dyDescent="0.2">
      <c r="A23" s="39" t="s">
        <v>65</v>
      </c>
      <c r="B23" s="28"/>
      <c r="C23" s="28"/>
      <c r="D23" s="27"/>
      <c r="E23" s="28"/>
      <c r="F23" s="28"/>
      <c r="G23" s="28"/>
      <c r="H23" s="30"/>
      <c r="I23" s="30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x14ac:dyDescent="0.2">
      <c r="A24" s="39" t="s">
        <v>66</v>
      </c>
      <c r="B24" s="28"/>
      <c r="C24" s="28"/>
      <c r="D24" s="28"/>
      <c r="E24" s="27"/>
      <c r="F24" s="28"/>
      <c r="G24" s="28"/>
      <c r="H24" s="30"/>
      <c r="I24" s="30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x14ac:dyDescent="0.2">
      <c r="A25" s="39" t="s">
        <v>67</v>
      </c>
      <c r="B25" s="28"/>
      <c r="C25" s="28"/>
      <c r="D25" s="28"/>
      <c r="E25" s="28"/>
      <c r="F25" s="27"/>
      <c r="G25" s="28"/>
      <c r="H25" s="30"/>
      <c r="I25" s="30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x14ac:dyDescent="0.2">
      <c r="A26" s="39" t="s">
        <v>68</v>
      </c>
      <c r="B26" s="28"/>
      <c r="C26" s="28"/>
      <c r="D26" s="28"/>
      <c r="E26" s="28"/>
      <c r="F26" s="28"/>
      <c r="G26" s="27"/>
      <c r="H26" s="30"/>
      <c r="I26" s="30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x14ac:dyDescent="0.2">
      <c r="A27" s="39" t="s">
        <v>69</v>
      </c>
      <c r="B27" s="27"/>
      <c r="C27" s="28"/>
      <c r="D27" s="28"/>
      <c r="E27" s="28"/>
      <c r="F27" s="28"/>
      <c r="G27" s="28"/>
      <c r="H27" s="30"/>
      <c r="I27" s="30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x14ac:dyDescent="0.2">
      <c r="A28" s="39" t="s">
        <v>70</v>
      </c>
      <c r="B28" s="28"/>
      <c r="C28" s="27"/>
      <c r="D28" s="28"/>
      <c r="E28" s="28"/>
      <c r="F28" s="28"/>
      <c r="G28" s="28"/>
      <c r="H28" s="30"/>
      <c r="I28" s="30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x14ac:dyDescent="0.2">
      <c r="A29" s="39" t="s">
        <v>71</v>
      </c>
      <c r="B29" s="28"/>
      <c r="C29" s="28"/>
      <c r="D29" s="27"/>
      <c r="E29" s="28"/>
      <c r="F29" s="28"/>
      <c r="G29" s="28"/>
      <c r="H29" s="30"/>
      <c r="I29" s="30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x14ac:dyDescent="0.2">
      <c r="A30" s="39" t="s">
        <v>72</v>
      </c>
      <c r="B30" s="28"/>
      <c r="C30" s="28"/>
      <c r="D30" s="28"/>
      <c r="E30" s="65"/>
      <c r="F30" s="28"/>
      <c r="G30" s="28"/>
      <c r="H30" s="30"/>
      <c r="I30" s="30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x14ac:dyDescent="0.2">
      <c r="A31" s="39" t="s">
        <v>73</v>
      </c>
      <c r="B31" s="28"/>
      <c r="C31" s="28"/>
      <c r="D31" s="28"/>
      <c r="E31" s="28"/>
      <c r="F31" s="27"/>
      <c r="G31" s="66"/>
      <c r="H31" s="30"/>
      <c r="I31" s="30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</row>
    <row r="32" spans="1:22" x14ac:dyDescent="0.2">
      <c r="A32" s="39" t="s">
        <v>74</v>
      </c>
      <c r="B32" s="28"/>
      <c r="C32" s="28"/>
      <c r="D32" s="28"/>
      <c r="E32" s="28"/>
      <c r="F32" s="28"/>
      <c r="G32" s="27"/>
      <c r="H32" s="30"/>
      <c r="I32" s="30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x14ac:dyDescent="0.2">
      <c r="A33" s="39" t="s">
        <v>75</v>
      </c>
      <c r="B33" s="27"/>
      <c r="C33" s="28"/>
      <c r="D33" s="28"/>
      <c r="E33" s="28"/>
      <c r="F33" s="28"/>
      <c r="G33" s="28"/>
      <c r="H33" s="30"/>
      <c r="I33" s="30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x14ac:dyDescent="0.2">
      <c r="A34" s="39" t="s">
        <v>76</v>
      </c>
      <c r="B34" s="28"/>
      <c r="C34" s="67"/>
      <c r="D34" s="28"/>
      <c r="E34" s="28"/>
      <c r="F34" s="28"/>
      <c r="G34" s="28"/>
      <c r="H34" s="30"/>
      <c r="I34" s="30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1:22" x14ac:dyDescent="0.2">
      <c r="A35" s="39" t="s">
        <v>77</v>
      </c>
      <c r="B35" s="28"/>
      <c r="C35" s="28"/>
      <c r="D35" s="67"/>
      <c r="E35" s="28"/>
      <c r="F35" s="28"/>
      <c r="G35" s="28"/>
      <c r="H35" s="30"/>
      <c r="I35" s="30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x14ac:dyDescent="0.2">
      <c r="A36" s="39" t="s">
        <v>78</v>
      </c>
      <c r="B36" s="28"/>
      <c r="C36" s="28"/>
      <c r="D36" s="28"/>
      <c r="E36" s="67"/>
      <c r="F36" s="28"/>
      <c r="G36" s="28"/>
      <c r="H36" s="30"/>
      <c r="I36" s="30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x14ac:dyDescent="0.2">
      <c r="A37" s="42" t="s">
        <v>79</v>
      </c>
      <c r="B37" s="28"/>
      <c r="C37" s="28"/>
      <c r="D37" s="28"/>
      <c r="E37" s="28"/>
      <c r="F37" s="27"/>
      <c r="G37" s="28"/>
      <c r="H37" s="30"/>
      <c r="I37" s="30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</row>
    <row r="38" spans="1:22" x14ac:dyDescent="0.2">
      <c r="A38" s="42" t="s">
        <v>80</v>
      </c>
      <c r="B38" s="28"/>
      <c r="C38" s="28"/>
      <c r="D38" s="28"/>
      <c r="E38" s="28"/>
      <c r="F38" s="28"/>
      <c r="G38" s="27"/>
      <c r="H38" s="30"/>
      <c r="I38" s="30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</row>
    <row r="39" spans="1:22" x14ac:dyDescent="0.2">
      <c r="A39" s="42" t="s">
        <v>81</v>
      </c>
      <c r="B39" s="44"/>
      <c r="C39" s="60"/>
      <c r="D39" s="28"/>
      <c r="E39" s="28"/>
      <c r="F39" s="28"/>
      <c r="G39" s="35"/>
      <c r="H39" s="30"/>
      <c r="I39" s="68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</row>
    <row r="40" spans="1:22" x14ac:dyDescent="0.2">
      <c r="A40" s="42" t="s">
        <v>82</v>
      </c>
      <c r="B40" s="35"/>
      <c r="C40" s="44"/>
      <c r="D40" s="28"/>
      <c r="E40" s="28"/>
      <c r="F40" s="28"/>
      <c r="G40" s="35"/>
      <c r="H40" s="30"/>
      <c r="I40" s="30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x14ac:dyDescent="0.2">
      <c r="A41" s="42" t="s">
        <v>83</v>
      </c>
      <c r="B41" s="35"/>
      <c r="C41" s="28"/>
      <c r="D41" s="44"/>
      <c r="E41" s="28"/>
      <c r="F41" s="28"/>
      <c r="G41" s="35"/>
      <c r="H41" s="30"/>
      <c r="I41" s="30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x14ac:dyDescent="0.2">
      <c r="A42" s="42" t="s">
        <v>84</v>
      </c>
      <c r="B42" s="35"/>
      <c r="C42" s="28"/>
      <c r="D42" s="35"/>
      <c r="E42" s="44"/>
      <c r="F42" s="28"/>
      <c r="G42" s="35"/>
      <c r="H42" s="30"/>
      <c r="I42" s="30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x14ac:dyDescent="0.2">
      <c r="A43" s="42" t="s">
        <v>85</v>
      </c>
      <c r="B43" s="35"/>
      <c r="C43" s="28"/>
      <c r="D43" s="35"/>
      <c r="E43" s="28"/>
      <c r="F43" s="44"/>
      <c r="G43" s="35"/>
      <c r="H43" s="30"/>
      <c r="I43" s="30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spans="1:22" x14ac:dyDescent="0.2">
      <c r="A44" s="42" t="s">
        <v>86</v>
      </c>
      <c r="B44" s="35"/>
      <c r="C44" s="28"/>
      <c r="D44" s="35"/>
      <c r="E44" s="28"/>
      <c r="F44" s="28"/>
      <c r="G44" s="44"/>
      <c r="H44" s="30"/>
      <c r="I44" s="30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x14ac:dyDescent="0.2">
      <c r="A45" s="42" t="s">
        <v>87</v>
      </c>
      <c r="B45" s="44"/>
      <c r="C45" s="28"/>
      <c r="D45" s="35"/>
      <c r="E45" s="28"/>
      <c r="F45" s="28"/>
      <c r="G45" s="35"/>
      <c r="H45" s="30"/>
      <c r="I45" s="30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</row>
    <row r="46" spans="1:22" x14ac:dyDescent="0.2">
      <c r="A46" s="42" t="s">
        <v>88</v>
      </c>
      <c r="B46" s="28"/>
      <c r="C46" s="44"/>
      <c r="D46" s="35"/>
      <c r="E46" s="28"/>
      <c r="F46" s="28"/>
      <c r="G46" s="35"/>
      <c r="H46" s="30"/>
      <c r="I46" s="30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</row>
    <row r="47" spans="1:22" x14ac:dyDescent="0.2">
      <c r="A47" s="42" t="s">
        <v>89</v>
      </c>
      <c r="B47" s="28"/>
      <c r="C47" s="28"/>
      <c r="D47" s="44"/>
      <c r="E47" s="28"/>
      <c r="F47" s="28"/>
      <c r="G47" s="35"/>
      <c r="H47" s="30"/>
      <c r="I47" s="30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</row>
    <row r="48" spans="1:22" x14ac:dyDescent="0.2">
      <c r="A48" s="42" t="s">
        <v>90</v>
      </c>
      <c r="B48" s="28"/>
      <c r="C48" s="28"/>
      <c r="D48" s="35"/>
      <c r="E48" s="44"/>
      <c r="F48" s="28"/>
      <c r="G48" s="35"/>
      <c r="H48" s="30"/>
      <c r="I48" s="30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spans="1:22" x14ac:dyDescent="0.2">
      <c r="A49" s="42" t="s">
        <v>91</v>
      </c>
      <c r="B49" s="28"/>
      <c r="C49" s="28"/>
      <c r="D49" s="35"/>
      <c r="E49" s="28"/>
      <c r="F49" s="44"/>
      <c r="G49" s="35"/>
      <c r="H49" s="30"/>
      <c r="I49" s="30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</row>
    <row r="50" spans="1:22" x14ac:dyDescent="0.2">
      <c r="A50" s="42" t="s">
        <v>92</v>
      </c>
      <c r="B50" s="35"/>
      <c r="C50" s="28"/>
      <c r="D50" s="35"/>
      <c r="E50" s="28"/>
      <c r="F50" s="28"/>
      <c r="G50" s="44"/>
      <c r="H50" s="30"/>
      <c r="I50" s="30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</row>
    <row r="51" spans="1:22" x14ac:dyDescent="0.2">
      <c r="A51" s="49"/>
      <c r="B51" s="28"/>
      <c r="C51" s="28"/>
      <c r="D51" s="28"/>
      <c r="E51" s="28"/>
      <c r="F51" s="28"/>
      <c r="G51" s="69"/>
      <c r="H51" s="30"/>
      <c r="I51" s="30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</row>
    <row r="52" spans="1:22" x14ac:dyDescent="0.2">
      <c r="A52" s="50" t="s">
        <v>93</v>
      </c>
      <c r="B52" s="51" t="e">
        <f t="shared" ref="B52:I52" si="0">AVERAGE(B4:B44)</f>
        <v>#DIV/0!</v>
      </c>
      <c r="C52" s="51" t="e">
        <f t="shared" si="0"/>
        <v>#DIV/0!</v>
      </c>
      <c r="D52" s="51" t="e">
        <f t="shared" si="0"/>
        <v>#DIV/0!</v>
      </c>
      <c r="E52" s="51" t="e">
        <f t="shared" si="0"/>
        <v>#DIV/0!</v>
      </c>
      <c r="F52" s="51" t="e">
        <f t="shared" si="0"/>
        <v>#DIV/0!</v>
      </c>
      <c r="G52" s="51" t="e">
        <f t="shared" si="0"/>
        <v>#DIV/0!</v>
      </c>
      <c r="H52" s="52" t="e">
        <f t="shared" si="0"/>
        <v>#DIV/0!</v>
      </c>
      <c r="I52" s="52" t="e">
        <f t="shared" si="0"/>
        <v>#DIV/0!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</row>
    <row r="53" spans="1:22" x14ac:dyDescent="0.2">
      <c r="A53" s="19" t="s">
        <v>10</v>
      </c>
      <c r="B53" s="53" t="e">
        <f t="shared" ref="B53:I53" si="1">STDEV(B4:B44)</f>
        <v>#DIV/0!</v>
      </c>
      <c r="C53" s="53" t="e">
        <f t="shared" si="1"/>
        <v>#DIV/0!</v>
      </c>
      <c r="D53" s="53" t="e">
        <f t="shared" si="1"/>
        <v>#DIV/0!</v>
      </c>
      <c r="E53" s="53" t="e">
        <f t="shared" si="1"/>
        <v>#DIV/0!</v>
      </c>
      <c r="F53" s="53" t="e">
        <f t="shared" si="1"/>
        <v>#DIV/0!</v>
      </c>
      <c r="G53" s="53" t="e">
        <f t="shared" si="1"/>
        <v>#DIV/0!</v>
      </c>
      <c r="H53" s="53" t="e">
        <f t="shared" si="1"/>
        <v>#DIV/0!</v>
      </c>
      <c r="I53" s="53" t="e">
        <f t="shared" si="1"/>
        <v>#DIV/0!</v>
      </c>
      <c r="J53" s="53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</row>
    <row r="54" spans="1:22" x14ac:dyDescent="0.2">
      <c r="A54" s="54" t="s">
        <v>94</v>
      </c>
      <c r="B54" s="55" t="e">
        <f t="shared" ref="B54:I54" si="2">B53/B52</f>
        <v>#DIV/0!</v>
      </c>
      <c r="C54" s="55" t="e">
        <f t="shared" si="2"/>
        <v>#DIV/0!</v>
      </c>
      <c r="D54" s="55" t="e">
        <f t="shared" si="2"/>
        <v>#DIV/0!</v>
      </c>
      <c r="E54" s="55" t="e">
        <f t="shared" si="2"/>
        <v>#DIV/0!</v>
      </c>
      <c r="F54" s="55" t="e">
        <f t="shared" si="2"/>
        <v>#DIV/0!</v>
      </c>
      <c r="G54" s="55" t="e">
        <f t="shared" si="2"/>
        <v>#DIV/0!</v>
      </c>
      <c r="H54" s="55" t="e">
        <f t="shared" si="2"/>
        <v>#DIV/0!</v>
      </c>
      <c r="I54" s="55" t="e">
        <f t="shared" si="2"/>
        <v>#DIV/0!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</row>
  </sheetData>
  <mergeCells count="2">
    <mergeCell ref="B1:I1"/>
    <mergeCell ref="K7:M8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Résultats finaux avec erreurs</vt:lpstr>
      <vt:lpstr>Résultats finaux</vt:lpstr>
      <vt:lpstr>Kaons</vt:lpstr>
      <vt:lpstr>Lambdas</vt:lpstr>
      <vt:lpstr>AntiLambdas</vt:lpstr>
      <vt:lpstr>AntiLambdas!Print_Area</vt:lpstr>
      <vt:lpstr>Kaons!Print_Area</vt:lpstr>
      <vt:lpstr>Lambdas!Print_Area</vt:lpstr>
      <vt:lpstr>'Résultats finaux'!Print_Area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Utilisateur Microsoft Office</cp:lastModifiedBy>
  <cp:revision>3</cp:revision>
  <dcterms:modified xsi:type="dcterms:W3CDTF">2020-01-29T13:37:29Z</dcterms:modified>
  <dc:language>fr-FR</dc:language>
</cp:coreProperties>
</file>